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120" windowWidth="1980" windowHeight="1455" tabRatio="931" firstSheet="9" activeTab="15"/>
  </bookViews>
  <sheets>
    <sheet name="местный МУН.ЗАД. бюдж" sheetId="1" r:id="rId1"/>
    <sheet name="питание, молоко,КЦО09" sheetId="2" r:id="rId2"/>
    <sheet name="ин, комп.обор. бюд обл КЦО03" sheetId="3" r:id="rId3"/>
    <sheet name="ин, комп.обор. бюдж м-бКЦО03" sheetId="4" r:id="rId4"/>
    <sheet name="энерго бюдж" sheetId="5" r:id="rId5"/>
    <sheet name="обесп.санитар.без. бюдж (стол)" sheetId="6" r:id="rId6"/>
    <sheet name="РЕЗНРВНЫЙ ФОНД КЦО03" sheetId="7" r:id="rId7"/>
    <sheet name="противопожар, антитеррор. бюдж" sheetId="8" r:id="rId8"/>
    <sheet name="иные цели КЦО03" sheetId="9" r:id="rId9"/>
    <sheet name="субвенции бюдж" sheetId="10" r:id="rId10"/>
    <sheet name="кл.рук.КЦО03" sheetId="11" r:id="rId11"/>
    <sheet name="иные цели ПОЖ,САН. КЦО05" sheetId="12" r:id="rId12"/>
    <sheet name="прод.пит. обл " sheetId="13" r:id="rId13"/>
    <sheet name="наценка бюдж" sheetId="14" r:id="rId14"/>
    <sheet name="прод.пит.мест" sheetId="15" r:id="rId15"/>
    <sheet name="СВОД" sheetId="16" r:id="rId16"/>
    <sheet name="внебюджет" sheetId="17" r:id="rId17"/>
    <sheet name="Лист1" sheetId="18" r:id="rId18"/>
    <sheet name="Лист2" sheetId="19" r:id="rId19"/>
  </sheets>
  <definedNames>
    <definedName name="_xlnm._FilterDatabase" localSheetId="9" hidden="1">'субвенции бюдж'!$A$15:$H$93</definedName>
    <definedName name="Z_11C9C4D4_CF61_4F5D_916C_382F9FEFD8EB_.wvu.PrintArea" localSheetId="16" hidden="1">'внебюджет'!$A$1:$G$73</definedName>
    <definedName name="Z_11C9C4D4_CF61_4F5D_916C_382F9FEFD8EB_.wvu.PrintArea" localSheetId="2" hidden="1">'ин, комп.обор. бюд обл КЦО03'!$A$1:$G$73</definedName>
    <definedName name="Z_11C9C4D4_CF61_4F5D_916C_382F9FEFD8EB_.wvu.PrintArea" localSheetId="3" hidden="1">'ин, комп.обор. бюдж м-бКЦО03'!$A$1:$G$73</definedName>
    <definedName name="Z_11C9C4D4_CF61_4F5D_916C_382F9FEFD8EB_.wvu.PrintArea" localSheetId="8" hidden="1">'иные цели КЦО03'!$A$1:$G$73</definedName>
    <definedName name="Z_11C9C4D4_CF61_4F5D_916C_382F9FEFD8EB_.wvu.PrintArea" localSheetId="11" hidden="1">'иные цели ПОЖ,САН. КЦО05'!$A$1:$G$73</definedName>
    <definedName name="Z_11C9C4D4_CF61_4F5D_916C_382F9FEFD8EB_.wvu.PrintArea" localSheetId="10" hidden="1">'кл.рук.КЦО03'!$A$1:$G$73</definedName>
    <definedName name="Z_11C9C4D4_CF61_4F5D_916C_382F9FEFD8EB_.wvu.PrintArea" localSheetId="0" hidden="1">'местный МУН.ЗАД. бюдж'!$A$1:$G$73</definedName>
    <definedName name="Z_11C9C4D4_CF61_4F5D_916C_382F9FEFD8EB_.wvu.PrintArea" localSheetId="13" hidden="1">'наценка бюдж'!$A$1:$G$73</definedName>
    <definedName name="Z_11C9C4D4_CF61_4F5D_916C_382F9FEFD8EB_.wvu.PrintArea" localSheetId="5" hidden="1">'обесп.санитар.без. бюдж (стол)'!$A$1:$G$73</definedName>
    <definedName name="Z_11C9C4D4_CF61_4F5D_916C_382F9FEFD8EB_.wvu.PrintArea" localSheetId="1" hidden="1">'питание, молоко,КЦО09'!$A$1:$G$73</definedName>
    <definedName name="Z_11C9C4D4_CF61_4F5D_916C_382F9FEFD8EB_.wvu.PrintArea" localSheetId="12" hidden="1">'прод.пит. обл '!$A$1:$G$73</definedName>
    <definedName name="Z_11C9C4D4_CF61_4F5D_916C_382F9FEFD8EB_.wvu.PrintArea" localSheetId="14" hidden="1">'прод.пит.мест'!$A$1:$G$73</definedName>
    <definedName name="Z_11C9C4D4_CF61_4F5D_916C_382F9FEFD8EB_.wvu.PrintArea" localSheetId="7" hidden="1">'противопожар, антитеррор. бюдж'!$A$1:$G$73</definedName>
    <definedName name="Z_11C9C4D4_CF61_4F5D_916C_382F9FEFD8EB_.wvu.PrintArea" localSheetId="6" hidden="1">'РЕЗНРВНЫЙ ФОНД КЦО03'!$A$1:$G$73</definedName>
    <definedName name="Z_11C9C4D4_CF61_4F5D_916C_382F9FEFD8EB_.wvu.PrintArea" localSheetId="15" hidden="1">'СВОД'!$A$1:$G$73</definedName>
    <definedName name="Z_11C9C4D4_CF61_4F5D_916C_382F9FEFD8EB_.wvu.PrintArea" localSheetId="9" hidden="1">'субвенции бюдж'!$A$1:$G$73</definedName>
    <definedName name="Z_11C9C4D4_CF61_4F5D_916C_382F9FEFD8EB_.wvu.PrintArea" localSheetId="4" hidden="1">'энерго бюдж'!$A$1:$G$73</definedName>
    <definedName name="Z_278063AD_CD2C_4E20_B1DF_9BD2FFD768AB_.wvu.PrintArea" localSheetId="16" hidden="1">'внебюджет'!$A$1:$G$73</definedName>
    <definedName name="Z_278063AD_CD2C_4E20_B1DF_9BD2FFD768AB_.wvu.PrintArea" localSheetId="2" hidden="1">'ин, комп.обор. бюд обл КЦО03'!$A$1:$G$73</definedName>
    <definedName name="Z_278063AD_CD2C_4E20_B1DF_9BD2FFD768AB_.wvu.PrintArea" localSheetId="3" hidden="1">'ин, комп.обор. бюдж м-бКЦО03'!$A$1:$G$73</definedName>
    <definedName name="Z_278063AD_CD2C_4E20_B1DF_9BD2FFD768AB_.wvu.PrintArea" localSheetId="8" hidden="1">'иные цели КЦО03'!$A$1:$G$73</definedName>
    <definedName name="Z_278063AD_CD2C_4E20_B1DF_9BD2FFD768AB_.wvu.PrintArea" localSheetId="11" hidden="1">'иные цели ПОЖ,САН. КЦО05'!$A$1:$G$73</definedName>
    <definedName name="Z_278063AD_CD2C_4E20_B1DF_9BD2FFD768AB_.wvu.PrintArea" localSheetId="10" hidden="1">'кл.рук.КЦО03'!$A$1:$G$73</definedName>
    <definedName name="Z_278063AD_CD2C_4E20_B1DF_9BD2FFD768AB_.wvu.PrintArea" localSheetId="0" hidden="1">'местный МУН.ЗАД. бюдж'!$A$1:$G$73</definedName>
    <definedName name="Z_278063AD_CD2C_4E20_B1DF_9BD2FFD768AB_.wvu.PrintArea" localSheetId="13" hidden="1">'наценка бюдж'!$A$1:$G$73</definedName>
    <definedName name="Z_278063AD_CD2C_4E20_B1DF_9BD2FFD768AB_.wvu.PrintArea" localSheetId="5" hidden="1">'обесп.санитар.без. бюдж (стол)'!$A$1:$G$73</definedName>
    <definedName name="Z_278063AD_CD2C_4E20_B1DF_9BD2FFD768AB_.wvu.PrintArea" localSheetId="1" hidden="1">'питание, молоко,КЦО09'!$A$1:$G$73</definedName>
    <definedName name="Z_278063AD_CD2C_4E20_B1DF_9BD2FFD768AB_.wvu.PrintArea" localSheetId="12" hidden="1">'прод.пит. обл '!$A$1:$G$73</definedName>
    <definedName name="Z_278063AD_CD2C_4E20_B1DF_9BD2FFD768AB_.wvu.PrintArea" localSheetId="14" hidden="1">'прод.пит.мест'!$A$1:$G$73</definedName>
    <definedName name="Z_278063AD_CD2C_4E20_B1DF_9BD2FFD768AB_.wvu.PrintArea" localSheetId="7" hidden="1">'противопожар, антитеррор. бюдж'!$A$1:$G$73</definedName>
    <definedName name="Z_278063AD_CD2C_4E20_B1DF_9BD2FFD768AB_.wvu.PrintArea" localSheetId="6" hidden="1">'РЕЗНРВНЫЙ ФОНД КЦО03'!$A$1:$G$73</definedName>
    <definedName name="Z_278063AD_CD2C_4E20_B1DF_9BD2FFD768AB_.wvu.PrintArea" localSheetId="15" hidden="1">'СВОД'!$A$1:$G$73</definedName>
    <definedName name="Z_278063AD_CD2C_4E20_B1DF_9BD2FFD768AB_.wvu.PrintArea" localSheetId="9" hidden="1">'субвенции бюдж'!$A$1:$G$73</definedName>
    <definedName name="Z_278063AD_CD2C_4E20_B1DF_9BD2FFD768AB_.wvu.PrintArea" localSheetId="4" hidden="1">'энерго бюдж'!$A$1:$G$73</definedName>
    <definedName name="Z_4074CF92_E754_4904_AFB0_AA63144E02B8_.wvu.PrintArea" localSheetId="16" hidden="1">'внебюджет'!$A$1:$G$73</definedName>
    <definedName name="Z_4074CF92_E754_4904_AFB0_AA63144E02B8_.wvu.PrintArea" localSheetId="2" hidden="1">'ин, комп.обор. бюд обл КЦО03'!$A$1:$G$73</definedName>
    <definedName name="Z_4074CF92_E754_4904_AFB0_AA63144E02B8_.wvu.PrintArea" localSheetId="3" hidden="1">'ин, комп.обор. бюдж м-бКЦО03'!$A$1:$G$73</definedName>
    <definedName name="Z_4074CF92_E754_4904_AFB0_AA63144E02B8_.wvu.PrintArea" localSheetId="8" hidden="1">'иные цели КЦО03'!$A$1:$G$73</definedName>
    <definedName name="Z_4074CF92_E754_4904_AFB0_AA63144E02B8_.wvu.PrintArea" localSheetId="11" hidden="1">'иные цели ПОЖ,САН. КЦО05'!$A$1:$G$73</definedName>
    <definedName name="Z_4074CF92_E754_4904_AFB0_AA63144E02B8_.wvu.PrintArea" localSheetId="10" hidden="1">'кл.рук.КЦО03'!$A$1:$G$73</definedName>
    <definedName name="Z_4074CF92_E754_4904_AFB0_AA63144E02B8_.wvu.PrintArea" localSheetId="0" hidden="1">'местный МУН.ЗАД. бюдж'!$A$1:$G$73</definedName>
    <definedName name="Z_4074CF92_E754_4904_AFB0_AA63144E02B8_.wvu.PrintArea" localSheetId="13" hidden="1">'наценка бюдж'!$A$1:$G$73</definedName>
    <definedName name="Z_4074CF92_E754_4904_AFB0_AA63144E02B8_.wvu.PrintArea" localSheetId="5" hidden="1">'обесп.санитар.без. бюдж (стол)'!$A$1:$G$73</definedName>
    <definedName name="Z_4074CF92_E754_4904_AFB0_AA63144E02B8_.wvu.PrintArea" localSheetId="1" hidden="1">'питание, молоко,КЦО09'!$A$1:$G$73</definedName>
    <definedName name="Z_4074CF92_E754_4904_AFB0_AA63144E02B8_.wvu.PrintArea" localSheetId="12" hidden="1">'прод.пит. обл '!$A$1:$G$73</definedName>
    <definedName name="Z_4074CF92_E754_4904_AFB0_AA63144E02B8_.wvu.PrintArea" localSheetId="14" hidden="1">'прод.пит.мест'!$A$1:$G$73</definedName>
    <definedName name="Z_4074CF92_E754_4904_AFB0_AA63144E02B8_.wvu.PrintArea" localSheetId="7" hidden="1">'противопожар, антитеррор. бюдж'!$A$1:$G$73</definedName>
    <definedName name="Z_4074CF92_E754_4904_AFB0_AA63144E02B8_.wvu.PrintArea" localSheetId="6" hidden="1">'РЕЗНРВНЫЙ ФОНД КЦО03'!$A$1:$G$73</definedName>
    <definedName name="Z_4074CF92_E754_4904_AFB0_AA63144E02B8_.wvu.PrintArea" localSheetId="15" hidden="1">'СВОД'!$A$1:$G$73</definedName>
    <definedName name="Z_4074CF92_E754_4904_AFB0_AA63144E02B8_.wvu.PrintArea" localSheetId="9" hidden="1">'субвенции бюдж'!$A$1:$G$73</definedName>
    <definedName name="Z_4074CF92_E754_4904_AFB0_AA63144E02B8_.wvu.PrintArea" localSheetId="4" hidden="1">'энерго бюдж'!$A$1:$G$73</definedName>
    <definedName name="Z_762F14B4_A458_4EE3_8D0B_89F0AD1484C7_.wvu.PrintArea" localSheetId="16" hidden="1">'внебюджет'!$A$1:$G$73</definedName>
    <definedName name="Z_762F14B4_A458_4EE3_8D0B_89F0AD1484C7_.wvu.PrintArea" localSheetId="2" hidden="1">'ин, комп.обор. бюд обл КЦО03'!$A$1:$G$73</definedName>
    <definedName name="Z_762F14B4_A458_4EE3_8D0B_89F0AD1484C7_.wvu.PrintArea" localSheetId="3" hidden="1">'ин, комп.обор. бюдж м-бКЦО03'!$A$1:$G$73</definedName>
    <definedName name="Z_762F14B4_A458_4EE3_8D0B_89F0AD1484C7_.wvu.PrintArea" localSheetId="8" hidden="1">'иные цели КЦО03'!$A$1:$G$73</definedName>
    <definedName name="Z_762F14B4_A458_4EE3_8D0B_89F0AD1484C7_.wvu.PrintArea" localSheetId="11" hidden="1">'иные цели ПОЖ,САН. КЦО05'!$A$1:$G$73</definedName>
    <definedName name="Z_762F14B4_A458_4EE3_8D0B_89F0AD1484C7_.wvu.PrintArea" localSheetId="10" hidden="1">'кл.рук.КЦО03'!$A$1:$G$73</definedName>
    <definedName name="Z_762F14B4_A458_4EE3_8D0B_89F0AD1484C7_.wvu.PrintArea" localSheetId="0" hidden="1">'местный МУН.ЗАД. бюдж'!$A$1:$G$73</definedName>
    <definedName name="Z_762F14B4_A458_4EE3_8D0B_89F0AD1484C7_.wvu.PrintArea" localSheetId="13" hidden="1">'наценка бюдж'!$A$1:$G$73</definedName>
    <definedName name="Z_762F14B4_A458_4EE3_8D0B_89F0AD1484C7_.wvu.PrintArea" localSheetId="5" hidden="1">'обесп.санитар.без. бюдж (стол)'!$A$1:$G$73</definedName>
    <definedName name="Z_762F14B4_A458_4EE3_8D0B_89F0AD1484C7_.wvu.PrintArea" localSheetId="1" hidden="1">'питание, молоко,КЦО09'!$A$1:$G$73</definedName>
    <definedName name="Z_762F14B4_A458_4EE3_8D0B_89F0AD1484C7_.wvu.PrintArea" localSheetId="12" hidden="1">'прод.пит. обл '!$A$1:$G$73</definedName>
    <definedName name="Z_762F14B4_A458_4EE3_8D0B_89F0AD1484C7_.wvu.PrintArea" localSheetId="14" hidden="1">'прод.пит.мест'!$A$1:$G$73</definedName>
    <definedName name="Z_762F14B4_A458_4EE3_8D0B_89F0AD1484C7_.wvu.PrintArea" localSheetId="7" hidden="1">'противопожар, антитеррор. бюдж'!$A$1:$G$73</definedName>
    <definedName name="Z_762F14B4_A458_4EE3_8D0B_89F0AD1484C7_.wvu.PrintArea" localSheetId="6" hidden="1">'РЕЗНРВНЫЙ ФОНД КЦО03'!$A$1:$G$73</definedName>
    <definedName name="Z_762F14B4_A458_4EE3_8D0B_89F0AD1484C7_.wvu.PrintArea" localSheetId="15" hidden="1">'СВОД'!$A$1:$G$73</definedName>
    <definedName name="Z_762F14B4_A458_4EE3_8D0B_89F0AD1484C7_.wvu.PrintArea" localSheetId="9" hidden="1">'субвенции бюдж'!$A$1:$G$73</definedName>
    <definedName name="Z_762F14B4_A458_4EE3_8D0B_89F0AD1484C7_.wvu.PrintArea" localSheetId="4" hidden="1">'энерго бюдж'!$A$1:$G$73</definedName>
    <definedName name="_xlnm.Print_Area" localSheetId="16">'внебюджет'!$A$1:$G$99</definedName>
    <definedName name="_xlnm.Print_Area" localSheetId="2">'ин, комп.обор. бюд обл КЦО03'!$A$1:$G$99</definedName>
    <definedName name="_xlnm.Print_Area" localSheetId="3">'ин, комп.обор. бюдж м-бКЦО03'!$A$1:$G$99</definedName>
    <definedName name="_xlnm.Print_Area" localSheetId="8">'иные цели КЦО03'!$A$1:$G$99</definedName>
    <definedName name="_xlnm.Print_Area" localSheetId="11">'иные цели ПОЖ,САН. КЦО05'!$A$1:$G$99</definedName>
    <definedName name="_xlnm.Print_Area" localSheetId="10">'кл.рук.КЦО03'!$A$1:$G$99</definedName>
    <definedName name="_xlnm.Print_Area" localSheetId="0">'местный МУН.ЗАД. бюдж'!$A$1:$G$99</definedName>
    <definedName name="_xlnm.Print_Area" localSheetId="13">'наценка бюдж'!$A$1:$G$99</definedName>
    <definedName name="_xlnm.Print_Area" localSheetId="5">'обесп.санитар.без. бюдж (стол)'!$A$1:$G$99</definedName>
    <definedName name="_xlnm.Print_Area" localSheetId="1">'питание, молоко,КЦО09'!$A$1:$G$99</definedName>
    <definedName name="_xlnm.Print_Area" localSheetId="12">'прод.пит. обл '!$A$1:$G$99</definedName>
    <definedName name="_xlnm.Print_Area" localSheetId="14">'прод.пит.мест'!$A$1:$G$99</definedName>
    <definedName name="_xlnm.Print_Area" localSheetId="7">'противопожар, антитеррор. бюдж'!$A$1:$G$99</definedName>
    <definedName name="_xlnm.Print_Area" localSheetId="6">'РЕЗНРВНЫЙ ФОНД КЦО03'!$A$1:$G$99</definedName>
    <definedName name="_xlnm.Print_Area" localSheetId="15">'СВОД'!$A$1:$G$99</definedName>
    <definedName name="_xlnm.Print_Area" localSheetId="9">'субвенции бюдж'!$A$1:$G$99</definedName>
    <definedName name="_xlnm.Print_Area" localSheetId="4">'энерго бюдж'!$A$1:$G$99</definedName>
  </definedNames>
  <calcPr fullCalcOnLoad="1" fullPrecision="0"/>
</workbook>
</file>

<file path=xl/sharedStrings.xml><?xml version="1.0" encoding="utf-8"?>
<sst xmlns="http://schemas.openxmlformats.org/spreadsheetml/2006/main" count="2046" uniqueCount="210">
  <si>
    <t xml:space="preserve">ОТЧЕТ ОБ ИСПОЛНЕНИИ СМЕТЫ ДОХОДОВ И РАСХОДОВ УЧРЕЖДЕНИЙ И ОРГАНИЗАЦИЙ, ФИНАНСИРУЕМЫХ ИЗ БЮДЖЕТОВ СУБЪЕКТОВ РОССИЙСКОЙ ФЕДЕРАЦИИ И МЕСТНЫХ БЮДЖЕТОВ </t>
  </si>
  <si>
    <t xml:space="preserve">         Форма 1-мм по ОКУД</t>
  </si>
  <si>
    <t>КОДЫ</t>
  </si>
  <si>
    <t>по ОКПО</t>
  </si>
  <si>
    <t xml:space="preserve"> 0503010</t>
  </si>
  <si>
    <t xml:space="preserve">Периодичность: месячная </t>
  </si>
  <si>
    <t>по ППП</t>
  </si>
  <si>
    <t>Единица измерения: руб., коп.</t>
  </si>
  <si>
    <t>по ОКУД</t>
  </si>
  <si>
    <t>Учреждение (раздел, подраздел, целевая статья)</t>
  </si>
  <si>
    <t>по ОКЕИ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</si>
  <si>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</si>
  <si>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</si>
  <si>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год</t>
  </si>
  <si>
    <t>Утв. бюджетных ассигнований на отчетный период</t>
  </si>
  <si>
    <t>Профинансировано с начала года</t>
  </si>
  <si>
    <t>Кассовые расходы с начала года</t>
  </si>
  <si>
    <t>Сальдо на конец отчетного месяца</t>
  </si>
  <si>
    <t>ВСЕГО (в т.ч. по каждому разделу)</t>
  </si>
  <si>
    <t>-</t>
  </si>
  <si>
    <t>Остаток плана</t>
  </si>
  <si>
    <t>"Социальное обеспечение"</t>
  </si>
  <si>
    <t>Другие выплаты по социальной помощи</t>
  </si>
  <si>
    <t xml:space="preserve">223.1 </t>
  </si>
  <si>
    <t xml:space="preserve">223.11 </t>
  </si>
  <si>
    <t xml:space="preserve">223.12 </t>
  </si>
  <si>
    <t xml:space="preserve">223.13 </t>
  </si>
  <si>
    <t xml:space="preserve">223.14 </t>
  </si>
  <si>
    <t xml:space="preserve">223.2 </t>
  </si>
  <si>
    <t>223.21</t>
  </si>
  <si>
    <t>223.22</t>
  </si>
  <si>
    <t>225.1</t>
  </si>
  <si>
    <t xml:space="preserve">225.2 </t>
  </si>
  <si>
    <t>225.21</t>
  </si>
  <si>
    <t xml:space="preserve">225.22 </t>
  </si>
  <si>
    <t xml:space="preserve">225.23 </t>
  </si>
  <si>
    <t xml:space="preserve">225.24 </t>
  </si>
  <si>
    <t xml:space="preserve">225.25 </t>
  </si>
  <si>
    <t xml:space="preserve">225.3 </t>
  </si>
  <si>
    <t xml:space="preserve">225.4 </t>
  </si>
  <si>
    <t xml:space="preserve">225.5 </t>
  </si>
  <si>
    <t>225.51</t>
  </si>
  <si>
    <t xml:space="preserve">225.52 </t>
  </si>
  <si>
    <t xml:space="preserve">225.53 </t>
  </si>
  <si>
    <t>225.54</t>
  </si>
  <si>
    <t>225.7</t>
  </si>
  <si>
    <t>225.9</t>
  </si>
  <si>
    <t>225.10</t>
  </si>
  <si>
    <t>226.1</t>
  </si>
  <si>
    <t>226.11</t>
  </si>
  <si>
    <t>226.12</t>
  </si>
  <si>
    <t xml:space="preserve">226.2 </t>
  </si>
  <si>
    <t xml:space="preserve">226.3 </t>
  </si>
  <si>
    <t xml:space="preserve">226.4 </t>
  </si>
  <si>
    <t xml:space="preserve">226.5 </t>
  </si>
  <si>
    <t xml:space="preserve">226.6 </t>
  </si>
  <si>
    <t xml:space="preserve">226.7 </t>
  </si>
  <si>
    <t xml:space="preserve">226.72 </t>
  </si>
  <si>
    <t xml:space="preserve">226.73 </t>
  </si>
  <si>
    <t>226.9</t>
  </si>
  <si>
    <t xml:space="preserve">241.3 </t>
  </si>
  <si>
    <t>262.1</t>
  </si>
  <si>
    <t>262.2</t>
  </si>
  <si>
    <t xml:space="preserve">290.1 </t>
  </si>
  <si>
    <t xml:space="preserve">290.5 </t>
  </si>
  <si>
    <t>290.6</t>
  </si>
  <si>
    <t xml:space="preserve">290.7 </t>
  </si>
  <si>
    <t xml:space="preserve">310.1 </t>
  </si>
  <si>
    <t xml:space="preserve">340.10 </t>
  </si>
  <si>
    <t>340.11</t>
  </si>
  <si>
    <t xml:space="preserve">340.12 </t>
  </si>
  <si>
    <t xml:space="preserve">340.13 </t>
  </si>
  <si>
    <t xml:space="preserve">340.14 </t>
  </si>
  <si>
    <t xml:space="preserve">340.15 </t>
  </si>
  <si>
    <t xml:space="preserve">340.16 </t>
  </si>
  <si>
    <t>Оплата труда и начисления на выплаты по оплате труда</t>
  </si>
  <si>
    <t>Заработная плата</t>
  </si>
  <si>
    <t xml:space="preserve"> Прочие выплаты</t>
  </si>
  <si>
    <t xml:space="preserve"> Начисления на выплаты по оплате труда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</si>
  <si>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</si>
  <si>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</si>
  <si>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</si>
  <si>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</si>
  <si>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</si>
  <si>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 xml:space="preserve"> Оплата услуг отопления, ГВС</t>
  </si>
  <si>
    <t>Оплата услуг  газоснабжения</t>
  </si>
  <si>
    <t xml:space="preserve"> Оплата потребления электрической энергии</t>
  </si>
  <si>
    <t xml:space="preserve"> Оплата холодного водоснабжения, водоотведения</t>
  </si>
  <si>
    <t xml:space="preserve"> Другие расходы по оплате коммунальных услуг</t>
  </si>
  <si>
    <t>Оплата услуг транспортировки тепла</t>
  </si>
  <si>
    <t>Оплата услуг транспортировки газа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</si>
  <si>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</si>
  <si>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</si>
  <si>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</t>
  </si>
  <si>
    <t>Текущий ремонт</t>
  </si>
  <si>
    <t>Ремонт пожарной сигнализации</t>
  </si>
  <si>
    <t xml:space="preserve"> Ремонт тревожной  сигнализации</t>
  </si>
  <si>
    <t xml:space="preserve"> Ремонт коммунальных сетей</t>
  </si>
  <si>
    <t xml:space="preserve">  Текущий ремонт зданий и сооружений</t>
  </si>
  <si>
    <t xml:space="preserve"> Ремонтные работы по подготовке к зиме</t>
  </si>
  <si>
    <t>Противопожарные мероприятия, связанные с содержанием имущества</t>
  </si>
  <si>
    <t xml:space="preserve"> Пусконаладочные работы</t>
  </si>
  <si>
    <t>Другие расходы по содержанию имущества</t>
  </si>
  <si>
    <t>Расходы на техническое обслуживание пожарной сигнализации</t>
  </si>
  <si>
    <t xml:space="preserve"> Расходы  на техническое обслуживание тревожной сигнализации </t>
  </si>
  <si>
    <t xml:space="preserve"> Прочие расходы по содержанию имущества </t>
  </si>
  <si>
    <t>Ремонт и техническое обслуживание оборудования и техники</t>
  </si>
  <si>
    <t>Капитальный ремонт  и реставрация нефинансовых активов</t>
  </si>
  <si>
    <t xml:space="preserve"> Капитальный ремонт прочих объектов</t>
  </si>
  <si>
    <t>Диагностика и ремонт автомобильной техники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</si>
  <si>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</si>
  <si>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</si>
  <si>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 xml:space="preserve"> Проектно-сметная документация на капитальный ремонт</t>
  </si>
  <si>
    <t>Проектно-сметная документация  на строительство</t>
  </si>
  <si>
    <t xml:space="preserve"> Монтажные работы</t>
  </si>
  <si>
    <t xml:space="preserve"> Услуги по страхованию</t>
  </si>
  <si>
    <t xml:space="preserve">  Услуги в области информационных технологий</t>
  </si>
  <si>
    <t xml:space="preserve"> Типографские работы, услуги</t>
  </si>
  <si>
    <t xml:space="preserve">  Медицинские услуги и санитарно-эпидемиологические работы и услуги (не связанные с содержанием имущества)</t>
  </si>
  <si>
    <t xml:space="preserve"> Иные работы и услуги</t>
  </si>
  <si>
    <t>Экспертиза, авторский надзор</t>
  </si>
  <si>
    <t>Услуги банка по перечислению льгот и компенсаций</t>
  </si>
  <si>
    <t>Безвозмездные перечисления организациям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</si>
  <si>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</si>
  <si>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</si>
  <si>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 xml:space="preserve"> Пособия по социальной помощи населения</t>
  </si>
  <si>
    <t>Обеспечение жильем молодых семей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</si>
  <si>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</si>
  <si>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</si>
  <si>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 xml:space="preserve"> Приобретение (изготовление) подарочной и сувенирной продукции, не предназначенной для дальнейшей перепродажи</t>
  </si>
  <si>
    <t xml:space="preserve">  Представительские расходы, прием и обслуживание делегаций</t>
  </si>
  <si>
    <t xml:space="preserve"> Иные расходы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</si>
  <si>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</si>
  <si>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</si>
  <si>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</si>
  <si>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</si>
  <si>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</si>
  <si>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 xml:space="preserve"> Медикаменты и перевязочные средства</t>
  </si>
  <si>
    <t xml:space="preserve"> Продукты питания</t>
  </si>
  <si>
    <t>Горюче-смазочные материалы</t>
  </si>
  <si>
    <t xml:space="preserve"> Строительные материалы</t>
  </si>
  <si>
    <t>Мягкий инвентарь</t>
  </si>
  <si>
    <t xml:space="preserve"> Прочие материальные запасы</t>
  </si>
  <si>
    <t>(подпись) (расшифровка подписи)</t>
  </si>
  <si>
    <t>ПРОВЕРЕНО: Куратор________________________________(расшифровка подписи)</t>
  </si>
  <si>
    <t>Мероприятия по распоряжению имуществом</t>
  </si>
  <si>
    <t>212.11</t>
  </si>
  <si>
    <t>212.12</t>
  </si>
  <si>
    <t>212.13</t>
  </si>
  <si>
    <t>212.14</t>
  </si>
  <si>
    <t>компенсация до 3-х лет и др.</t>
  </si>
  <si>
    <t>суточные при служебных командировках</t>
  </si>
  <si>
    <t>компенсация на лечение</t>
  </si>
  <si>
    <t>компесация на книгоиздательскую на продукцию</t>
  </si>
  <si>
    <t>Программа энергосбережения</t>
  </si>
  <si>
    <t>СВОД</t>
  </si>
  <si>
    <t xml:space="preserve">Главный распорядитель </t>
  </si>
  <si>
    <t xml:space="preserve">07   02   520 09 00  001      </t>
  </si>
  <si>
    <t>Классное руководство</t>
  </si>
  <si>
    <t>местный</t>
  </si>
  <si>
    <t>241</t>
  </si>
  <si>
    <t xml:space="preserve">07   02   795 01 20 611      </t>
  </si>
  <si>
    <t xml:space="preserve">07   02   522 26 01  611      </t>
  </si>
  <si>
    <t>областной бюджет</t>
  </si>
  <si>
    <t xml:space="preserve">07   02   5222800 612      </t>
  </si>
  <si>
    <t xml:space="preserve">07   02   795 19 00  612      </t>
  </si>
  <si>
    <t xml:space="preserve">07   07   5220803 323     </t>
  </si>
  <si>
    <t>Наценка,сануслуги,бут.вода,прочее</t>
  </si>
  <si>
    <t xml:space="preserve">07   02   795 01 21  612      </t>
  </si>
  <si>
    <t>Интернет, закупка компьютерного оборудования и программного обеспечения</t>
  </si>
  <si>
    <t>компенсация на книгоиздательскую на продукцию</t>
  </si>
  <si>
    <t xml:space="preserve">Субсидии бюджетным учреждениям на финансовое обеспечение муципального задания </t>
  </si>
  <si>
    <t>местный бюджет</t>
  </si>
  <si>
    <t>Субсидии бюджетным учреждениям на иные цели</t>
  </si>
  <si>
    <t>Городская долгоср.прогр.</t>
  </si>
  <si>
    <t xml:space="preserve">07   09   795 01 41  611  </t>
  </si>
  <si>
    <t>Субсидии бюджетным учреждениям на фин.обеспечение муниципального задания</t>
  </si>
  <si>
    <t>Обеспечение санитарной безопасности (Тех. обслуживание оборудования пищеблоков)</t>
  </si>
  <si>
    <t>Обеспечение противопожарной, антитеррористической безопасности</t>
  </si>
  <si>
    <t xml:space="preserve">07   09   795 01 42  611   </t>
  </si>
  <si>
    <t>Тех.обслуживание пожарной и тревожной сигнализации</t>
  </si>
  <si>
    <t>Субсидии бюджетным учреждениям на фин.обеспеч. мун.задания)</t>
  </si>
  <si>
    <t>Субсидии бюджетным учреждениям на фин.обеспеч. муницип. задания)</t>
  </si>
  <si>
    <t>07   07   7950121 612</t>
  </si>
  <si>
    <t>Организация и обеспечение отдыха и оздоровления детей</t>
  </si>
  <si>
    <t>Набор продуктов питания</t>
  </si>
  <si>
    <t>в том числе</t>
  </si>
  <si>
    <t xml:space="preserve">питание, молоко, проезд, </t>
  </si>
  <si>
    <t>МОБУ СОШ №23</t>
  </si>
  <si>
    <t xml:space="preserve">Главный бухгалтер___________________Скунцева Г.А.  </t>
  </si>
  <si>
    <t>МОБУ СОШ № 23</t>
  </si>
  <si>
    <t xml:space="preserve">07   02   795 01 20 612      </t>
  </si>
  <si>
    <t>225.3</t>
  </si>
  <si>
    <t xml:space="preserve">иные цели </t>
  </si>
  <si>
    <t xml:space="preserve">  </t>
  </si>
  <si>
    <t>мест.бюджет</t>
  </si>
  <si>
    <t>обл.бюдж.</t>
  </si>
  <si>
    <t>07 07 5220803612</t>
  </si>
  <si>
    <t>набор прод.пит.</t>
  </si>
  <si>
    <t>07   02  795 0120 612</t>
  </si>
  <si>
    <t>резервный фонд иные цели КЦО03</t>
  </si>
  <si>
    <t>795 01 41612</t>
  </si>
  <si>
    <t>КЦ О05</t>
  </si>
  <si>
    <t>Директор__________________Крышнева М.В.</t>
  </si>
  <si>
    <t>Директор________________Крышнева М.В.</t>
  </si>
  <si>
    <t>Директор__________________ Крышнева М.В.</t>
  </si>
  <si>
    <t>ВНЕБЮДЖЕТ</t>
  </si>
  <si>
    <t xml:space="preserve">Мягкий инвентарь </t>
  </si>
  <si>
    <t xml:space="preserve">                                                                   на 1 января 2014 г.</t>
  </si>
  <si>
    <t>на 1 января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</si>
</sst>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[Red]\-#,##0.00\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.0_р_._-;\-* #,##0.0_р_._-;_-* &quot;-&quot;?_р_._-;_-@_-"/>
    <numFmt numFmtId="173" formatCode="#,##0.0_ ;\-#,##0.0\ "/>
  </numFmts>
  <fonts count="55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8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b/>
      <sz val="13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1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0" borderId="14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top" wrapText="1"/>
    </xf>
    <xf numFmtId="0" fontId="14" fillId="0" borderId="0" xfId="0" applyFont="1" applyFill="1" applyAlignment="1">
      <alignment/>
    </xf>
    <xf numFmtId="166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/>
      <protection locked="0"/>
    </xf>
    <xf numFmtId="4" fontId="14" fillId="0" borderId="11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23" xfId="0" applyFont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0" fontId="17" fillId="0" borderId="24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49" fontId="2" fillId="9" borderId="19" xfId="0" applyNumberFormat="1" applyFont="1" applyFill="1" applyBorder="1" applyAlignment="1">
      <alignment wrapText="1"/>
    </xf>
    <xf numFmtId="0" fontId="18" fillId="9" borderId="24" xfId="0" applyFont="1" applyFill="1" applyBorder="1" applyAlignment="1">
      <alignment wrapText="1"/>
    </xf>
    <xf numFmtId="0" fontId="18" fillId="9" borderId="24" xfId="0" applyFont="1" applyFill="1" applyBorder="1" applyAlignment="1">
      <alignment/>
    </xf>
    <xf numFmtId="0" fontId="18" fillId="9" borderId="24" xfId="0" applyFont="1" applyFill="1" applyBorder="1" applyAlignment="1">
      <alignment/>
    </xf>
    <xf numFmtId="0" fontId="19" fillId="9" borderId="24" xfId="0" applyFont="1" applyFill="1" applyBorder="1" applyAlignment="1">
      <alignment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5" fillId="9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9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wrapText="1"/>
    </xf>
    <xf numFmtId="0" fontId="18" fillId="9" borderId="27" xfId="0" applyFont="1" applyFill="1" applyBorder="1" applyAlignment="1">
      <alignment horizontal="center" wrapText="1"/>
    </xf>
    <xf numFmtId="0" fontId="19" fillId="9" borderId="27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0" fillId="9" borderId="24" xfId="0" applyFont="1" applyFill="1" applyBorder="1" applyAlignment="1">
      <alignment wrapText="1"/>
    </xf>
    <xf numFmtId="0" fontId="21" fillId="9" borderId="24" xfId="0" applyFont="1" applyFill="1" applyBorder="1" applyAlignment="1">
      <alignment wrapText="1"/>
    </xf>
    <xf numFmtId="0" fontId="22" fillId="9" borderId="24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17" fillId="0" borderId="2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17" fillId="0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24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0" fillId="0" borderId="14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18" fillId="9" borderId="10" xfId="0" applyNumberFormat="1" applyFont="1" applyFill="1" applyBorder="1" applyAlignment="1">
      <alignment/>
    </xf>
    <xf numFmtId="4" fontId="18" fillId="9" borderId="11" xfId="0" applyNumberFormat="1" applyFont="1" applyFill="1" applyBorder="1" applyAlignment="1">
      <alignment horizontal="right"/>
    </xf>
    <xf numFmtId="4" fontId="18" fillId="9" borderId="14" xfId="0" applyNumberFormat="1" applyFont="1" applyFill="1" applyBorder="1" applyAlignment="1">
      <alignment horizontal="right"/>
    </xf>
    <xf numFmtId="4" fontId="18" fillId="9" borderId="16" xfId="0" applyNumberFormat="1" applyFont="1" applyFill="1" applyBorder="1" applyAlignment="1">
      <alignment horizontal="right"/>
    </xf>
    <xf numFmtId="4" fontId="14" fillId="0" borderId="11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3" fillId="9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49" fontId="2" fillId="9" borderId="30" xfId="0" applyNumberFormat="1" applyFont="1" applyFill="1" applyBorder="1" applyAlignment="1">
      <alignment wrapText="1"/>
    </xf>
    <xf numFmtId="49" fontId="15" fillId="9" borderId="31" xfId="0" applyNumberFormat="1" applyFont="1" applyFill="1" applyBorder="1" applyAlignment="1">
      <alignment horizontal="center" vertical="center" wrapText="1"/>
    </xf>
    <xf numFmtId="4" fontId="18" fillId="9" borderId="32" xfId="0" applyNumberFormat="1" applyFont="1" applyFill="1" applyBorder="1" applyAlignment="1">
      <alignment/>
    </xf>
    <xf numFmtId="4" fontId="18" fillId="9" borderId="33" xfId="0" applyNumberFormat="1" applyFont="1" applyFill="1" applyBorder="1" applyAlignment="1">
      <alignment/>
    </xf>
    <xf numFmtId="4" fontId="18" fillId="9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" fontId="0" fillId="0" borderId="11" xfId="0" applyNumberForma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40" sqref="F39:F40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190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114" t="s">
        <v>172</v>
      </c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161</v>
      </c>
      <c r="C10" s="2"/>
      <c r="D10" s="2"/>
      <c r="E10" s="7" t="s">
        <v>10</v>
      </c>
      <c r="F10" s="16"/>
    </row>
    <row r="11" spans="1:6" ht="13.5" thickBot="1">
      <c r="A11" s="132" t="s">
        <v>171</v>
      </c>
      <c r="B11" s="132"/>
      <c r="C11" s="132"/>
      <c r="D11" s="132"/>
      <c r="E11" s="133"/>
      <c r="F11" s="17">
        <v>383</v>
      </c>
    </row>
    <row r="12" spans="2:6" ht="13.5" thickBot="1"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1200151.07</v>
      </c>
      <c r="D17" s="99">
        <f>D19+D27+D71+D74+D78+D83</f>
        <v>1200151.07</v>
      </c>
      <c r="E17" s="99">
        <f>E19+E27+E71+E74+E78+E83</f>
        <v>1200151.07</v>
      </c>
      <c r="F17" s="99">
        <f>F19+F27+F71+F74+F78+F83</f>
        <v>1200151.07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 aca="true" t="shared" si="0" ref="H19:H73"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 t="shared" si="0"/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 t="shared" si="0"/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 t="shared" si="0"/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170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t="shared" si="0"/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1022060.98</v>
      </c>
      <c r="D27" s="101">
        <f>D28+D29+D30+D39+D40+D58</f>
        <v>1022060.98</v>
      </c>
      <c r="E27" s="101">
        <f>E28+E29+E30+E39+E40+E58</f>
        <v>1022060.98</v>
      </c>
      <c r="F27" s="101">
        <f>F28+F29+F30+F39+F40+F58</f>
        <v>1022060.98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785362.02</v>
      </c>
      <c r="D30" s="101">
        <f>D31+D36</f>
        <v>785362.02</v>
      </c>
      <c r="E30" s="101">
        <f>E31+E36</f>
        <v>785362.02</v>
      </c>
      <c r="F30" s="101">
        <f>F31+F36</f>
        <v>785362.02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662075.96</v>
      </c>
      <c r="D31" s="101">
        <f>D32+D33+D34+D35</f>
        <v>662075.96</v>
      </c>
      <c r="E31" s="101">
        <f>E32+E33+E34+E35</f>
        <v>662075.96</v>
      </c>
      <c r="F31" s="101">
        <f>F32+F33+F34+F35</f>
        <v>662075.96</v>
      </c>
      <c r="G31" s="102">
        <f>G32+G33+G34+G35</f>
        <v>0</v>
      </c>
      <c r="H31" s="51">
        <f t="shared" si="0"/>
        <v>0</v>
      </c>
      <c r="I31" s="42"/>
    </row>
    <row r="32" spans="1:9" s="41" customFormat="1" ht="9.75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4.25" customHeight="1">
      <c r="A33" s="55" t="s">
        <v>85</v>
      </c>
      <c r="B33" s="71"/>
      <c r="C33" s="45">
        <v>396584.79</v>
      </c>
      <c r="D33" s="26">
        <f>E33</f>
        <v>396584.79</v>
      </c>
      <c r="E33" s="27">
        <v>396584.79</v>
      </c>
      <c r="F33" s="27">
        <v>396584.79</v>
      </c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>
        <v>206030</v>
      </c>
      <c r="D34" s="26">
        <f>E34</f>
        <v>206030</v>
      </c>
      <c r="E34" s="27">
        <v>206030</v>
      </c>
      <c r="F34" s="27">
        <v>206030</v>
      </c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>
        <v>59461.17</v>
      </c>
      <c r="D35" s="26">
        <f>E35</f>
        <v>59461.17</v>
      </c>
      <c r="E35" s="26">
        <v>59461.17</v>
      </c>
      <c r="F35" s="26">
        <v>59461.17</v>
      </c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123286.06</v>
      </c>
      <c r="D36" s="101">
        <f>D37+D38</f>
        <v>123286.06</v>
      </c>
      <c r="E36" s="101">
        <f>E37+E38</f>
        <v>123286.06</v>
      </c>
      <c r="F36" s="101">
        <f>F37+F38</f>
        <v>123286.06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>
        <v>0</v>
      </c>
      <c r="D37" s="26">
        <f>E37</f>
        <v>0</v>
      </c>
      <c r="E37" s="27">
        <v>0</v>
      </c>
      <c r="F37" s="27">
        <v>0</v>
      </c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>
        <v>123286.06</v>
      </c>
      <c r="D38" s="26">
        <f>E38</f>
        <v>123286.06</v>
      </c>
      <c r="E38" s="27">
        <v>123286.06</v>
      </c>
      <c r="F38" s="27">
        <v>123286.06</v>
      </c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166198.96</v>
      </c>
      <c r="D40" s="100">
        <f>D41+D42+D48+D49+D50+D55+D56+D57</f>
        <v>166198.96</v>
      </c>
      <c r="E40" s="100">
        <f>E41+E42+E48+E49+E50+E55+E56+E57</f>
        <v>166198.96</v>
      </c>
      <c r="F40" s="100">
        <f>F41+F42+F48+F49+F50+F55+F56+F57</f>
        <v>166198.96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>
        <v>49568.28</v>
      </c>
      <c r="D41" s="26">
        <f>E41</f>
        <v>49568.28</v>
      </c>
      <c r="E41" s="27">
        <v>49568.28</v>
      </c>
      <c r="F41" s="27">
        <v>49568.28</v>
      </c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52956</v>
      </c>
      <c r="D42" s="101">
        <f>SUM(D43:D47)</f>
        <v>52956</v>
      </c>
      <c r="E42" s="101">
        <f>SUM(E43:E47)</f>
        <v>52956</v>
      </c>
      <c r="F42" s="101">
        <f>SUM(F43:F47)</f>
        <v>52956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>E43</f>
        <v>0</v>
      </c>
      <c r="E43" s="26"/>
      <c r="F43" s="26"/>
      <c r="G43" s="29">
        <f aca="true" t="shared" si="1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aca="true" t="shared" si="2" ref="D44:D49">E44</f>
        <v>0</v>
      </c>
      <c r="E44" s="27"/>
      <c r="F44" s="27"/>
      <c r="G44" s="29">
        <f t="shared" si="1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2"/>
        <v>0</v>
      </c>
      <c r="E45" s="26"/>
      <c r="F45" s="26"/>
      <c r="G45" s="29">
        <f t="shared" si="1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>
        <v>0</v>
      </c>
      <c r="D46" s="26">
        <f t="shared" si="2"/>
        <v>0</v>
      </c>
      <c r="E46" s="27"/>
      <c r="F46" s="27"/>
      <c r="G46" s="29">
        <f t="shared" si="1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>
        <v>52956</v>
      </c>
      <c r="D47" s="26">
        <f t="shared" si="2"/>
        <v>52956</v>
      </c>
      <c r="E47" s="27">
        <v>52956</v>
      </c>
      <c r="F47" s="27">
        <v>52956</v>
      </c>
      <c r="G47" s="29">
        <f t="shared" si="1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>
        <v>0</v>
      </c>
      <c r="D48" s="26">
        <f t="shared" si="2"/>
        <v>0</v>
      </c>
      <c r="E48" s="27"/>
      <c r="F48" s="27"/>
      <c r="G48" s="29">
        <f t="shared" si="1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2"/>
        <v>0</v>
      </c>
      <c r="E49" s="27"/>
      <c r="F49" s="27"/>
      <c r="G49" s="29">
        <f t="shared" si="1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63674.68</v>
      </c>
      <c r="D50" s="101">
        <f>SUM(D51:D54)</f>
        <v>63674.68</v>
      </c>
      <c r="E50" s="101">
        <f>SUM(E51:E54)</f>
        <v>63674.68</v>
      </c>
      <c r="F50" s="101">
        <f>SUM(F51:F54)</f>
        <v>63674.68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 t="s">
        <v>192</v>
      </c>
      <c r="C51" s="45">
        <v>3350</v>
      </c>
      <c r="D51" s="26">
        <f aca="true" t="shared" si="3" ref="D51:D57">E51</f>
        <v>3350</v>
      </c>
      <c r="E51" s="27">
        <v>3350</v>
      </c>
      <c r="F51" s="27">
        <v>3350</v>
      </c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>
        <v>0</v>
      </c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 t="s">
        <v>44</v>
      </c>
      <c r="C54" s="46">
        <v>60324.68</v>
      </c>
      <c r="D54" s="26">
        <f t="shared" si="3"/>
        <v>60324.68</v>
      </c>
      <c r="E54" s="26">
        <v>60324.68</v>
      </c>
      <c r="F54" s="26">
        <v>60324.68</v>
      </c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70500</v>
      </c>
      <c r="D58" s="100">
        <f>D59+D62+D63+D64+D65+D66+D67+D70</f>
        <v>70500</v>
      </c>
      <c r="E58" s="100">
        <f>E59+E62+E63+E64+E65+E66+E67+E70</f>
        <v>70500</v>
      </c>
      <c r="F58" s="100">
        <f>F59+F62+F63+F64+F65+F66+F67+F70</f>
        <v>70500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>
        <v>66300</v>
      </c>
      <c r="D66" s="26">
        <f t="shared" si="5"/>
        <v>66300</v>
      </c>
      <c r="E66" s="27">
        <v>66300</v>
      </c>
      <c r="F66" s="27">
        <v>66300</v>
      </c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4200</v>
      </c>
      <c r="D67" s="100">
        <f>SUM(D68:D69)</f>
        <v>4200</v>
      </c>
      <c r="E67" s="100">
        <f>SUM(E68:E69)</f>
        <v>4200</v>
      </c>
      <c r="F67" s="100">
        <f>SUM(F68:F69)</f>
        <v>4200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>
        <v>4200</v>
      </c>
      <c r="D69" s="26">
        <f>E69</f>
        <v>4200</v>
      </c>
      <c r="E69" s="26">
        <v>4200</v>
      </c>
      <c r="F69" s="26">
        <v>4200</v>
      </c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117861.59</v>
      </c>
      <c r="D78" s="101">
        <f>SUM(D79:D82)</f>
        <v>117861.59</v>
      </c>
      <c r="E78" s="101">
        <f>SUM(E79:E82)</f>
        <v>117861.59</v>
      </c>
      <c r="F78" s="101">
        <f>SUM(F79:F82)</f>
        <v>117861.59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>
        <v>117861.59</v>
      </c>
      <c r="D79" s="95">
        <f>E79</f>
        <v>117861.59</v>
      </c>
      <c r="E79" s="97">
        <v>117861.59</v>
      </c>
      <c r="F79" s="27">
        <v>117861.59</v>
      </c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</row>
    <row r="83" spans="1:8" ht="14.25">
      <c r="A83" s="60" t="s">
        <v>132</v>
      </c>
      <c r="B83" s="69">
        <v>300</v>
      </c>
      <c r="C83" s="100">
        <f>C84+C86</f>
        <v>60228.5</v>
      </c>
      <c r="D83" s="100">
        <f>D84+D86</f>
        <v>60228.5</v>
      </c>
      <c r="E83" s="100">
        <f>E84+E86</f>
        <v>60228.5</v>
      </c>
      <c r="F83" s="100">
        <f>F84+F86</f>
        <v>60228.5</v>
      </c>
      <c r="G83" s="100">
        <f>G84+G86</f>
        <v>0</v>
      </c>
      <c r="H83" s="52">
        <f t="shared" si="7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7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97"/>
      <c r="F85" s="27"/>
      <c r="G85" s="29">
        <f>E85-F85</f>
        <v>0</v>
      </c>
      <c r="H85" s="52">
        <f t="shared" si="7"/>
        <v>0</v>
      </c>
    </row>
    <row r="86" spans="1:8" ht="12.75" customHeight="1">
      <c r="A86" s="58" t="s">
        <v>135</v>
      </c>
      <c r="B86" s="72">
        <v>340</v>
      </c>
      <c r="C86" s="100">
        <f>SUM(C87)</f>
        <v>60228.5</v>
      </c>
      <c r="D86" s="101">
        <f>SUM(D87)</f>
        <v>60228.5</v>
      </c>
      <c r="E86" s="101">
        <f>SUM(E87)</f>
        <v>60228.5</v>
      </c>
      <c r="F86" s="101">
        <f>SUM(F87)</f>
        <v>60228.5</v>
      </c>
      <c r="G86" s="102">
        <f>SUM(G87)</f>
        <v>0</v>
      </c>
      <c r="H86" s="52">
        <f t="shared" si="7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60228.5</v>
      </c>
      <c r="D87" s="101">
        <f>SUM(D88:D93)</f>
        <v>60228.5</v>
      </c>
      <c r="E87" s="101">
        <f>SUM(E88:E93)</f>
        <v>60228.5</v>
      </c>
      <c r="F87" s="101">
        <f>SUM(F88:F93)</f>
        <v>60228.5</v>
      </c>
      <c r="G87" s="102">
        <f>SUM(G88:G93)</f>
        <v>0</v>
      </c>
      <c r="H87" s="52">
        <f t="shared" si="7"/>
        <v>0</v>
      </c>
    </row>
    <row r="88" spans="1:8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</row>
    <row r="89" spans="1:8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</row>
    <row r="90" spans="1:8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</row>
    <row r="91" spans="1:8" ht="15">
      <c r="A91" s="55" t="s">
        <v>140</v>
      </c>
      <c r="B91" s="71"/>
      <c r="C91" s="106">
        <v>35305</v>
      </c>
      <c r="D91" s="26">
        <f t="shared" si="8"/>
        <v>35305</v>
      </c>
      <c r="E91" s="97">
        <v>35305</v>
      </c>
      <c r="F91" s="27">
        <v>35305</v>
      </c>
      <c r="G91" s="29">
        <f t="shared" si="9"/>
        <v>0</v>
      </c>
      <c r="H91" s="52">
        <f t="shared" si="7"/>
        <v>0</v>
      </c>
    </row>
    <row r="92" spans="1:8" ht="15">
      <c r="A92" s="55" t="s">
        <v>141</v>
      </c>
      <c r="B92" s="71"/>
      <c r="C92" s="106"/>
      <c r="D92" s="94">
        <f t="shared" si="8"/>
        <v>0</v>
      </c>
      <c r="E92" s="97"/>
      <c r="F92" s="27"/>
      <c r="G92" s="29">
        <f t="shared" si="9"/>
        <v>0</v>
      </c>
      <c r="H92" s="52">
        <f t="shared" si="7"/>
        <v>0</v>
      </c>
    </row>
    <row r="93" spans="1:8" ht="15.75" thickBot="1">
      <c r="A93" s="56" t="s">
        <v>142</v>
      </c>
      <c r="B93" s="74"/>
      <c r="C93" s="108">
        <v>24923.5</v>
      </c>
      <c r="D93" s="26">
        <f t="shared" si="8"/>
        <v>24923.5</v>
      </c>
      <c r="E93" s="122">
        <v>24923.5</v>
      </c>
      <c r="F93" s="110">
        <v>24923.5</v>
      </c>
      <c r="G93" s="28">
        <f t="shared" si="9"/>
        <v>0</v>
      </c>
      <c r="H93" s="52">
        <f t="shared" si="7"/>
        <v>0</v>
      </c>
    </row>
    <row r="94" spans="1:8" ht="9.75" customHeight="1">
      <c r="A94" s="87"/>
      <c r="B94" s="84"/>
      <c r="C94" s="88"/>
      <c r="D94" s="91"/>
      <c r="E94" s="90"/>
      <c r="F94" s="88"/>
      <c r="G94" s="89"/>
      <c r="H94" s="52"/>
    </row>
    <row r="95" ht="6.75" customHeight="1"/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A11:E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E26" sqref="E26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162</v>
      </c>
      <c r="C10" s="2"/>
      <c r="D10" s="2"/>
      <c r="E10" s="7" t="s">
        <v>10</v>
      </c>
      <c r="F10" s="16"/>
    </row>
    <row r="11" spans="2:6" ht="13.5" thickBot="1">
      <c r="B11" s="134" t="s">
        <v>163</v>
      </c>
      <c r="C11" s="134"/>
      <c r="D11" s="2"/>
      <c r="F11" s="17">
        <v>383</v>
      </c>
    </row>
    <row r="12" spans="1:6" ht="13.5" thickBot="1">
      <c r="A12" s="115" t="s">
        <v>182</v>
      </c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18226000</v>
      </c>
      <c r="D17" s="99">
        <f>D19+D27+D71+D74+D78+D83</f>
        <v>18226000</v>
      </c>
      <c r="E17" s="99">
        <f>E19+E27+E71+E74+E78+E83</f>
        <v>18226000</v>
      </c>
      <c r="F17" s="99">
        <f>F19+F27+F71+F74+F78+F83</f>
        <v>18226000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16553838.72</v>
      </c>
      <c r="D19" s="101">
        <f>D20+D21+D26</f>
        <v>16553838.72</v>
      </c>
      <c r="E19" s="101">
        <f>E20+E21+E26</f>
        <v>16553838.72</v>
      </c>
      <c r="F19" s="101">
        <f>F20+F21+F26</f>
        <v>16553838.72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>
        <v>12699061.12</v>
      </c>
      <c r="D20" s="26">
        <f>E20</f>
        <v>12699061.12</v>
      </c>
      <c r="E20" s="27">
        <v>12699061.12</v>
      </c>
      <c r="F20" s="27">
        <v>12699061.12</v>
      </c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29800</v>
      </c>
      <c r="D21" s="101">
        <f>D22+D23+D24+D25</f>
        <v>29800</v>
      </c>
      <c r="E21" s="100">
        <f>E22+E23+E24+E25</f>
        <v>29800</v>
      </c>
      <c r="F21" s="100">
        <f>F22+F23+F24+F25</f>
        <v>29800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>
        <v>0</v>
      </c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>
        <v>1200</v>
      </c>
      <c r="D24" s="26">
        <f>E24</f>
        <v>1200</v>
      </c>
      <c r="E24" s="27">
        <v>1200</v>
      </c>
      <c r="F24" s="27">
        <v>1200</v>
      </c>
      <c r="G24" s="29">
        <f>E24-F24</f>
        <v>0</v>
      </c>
      <c r="H24" s="52">
        <f>C24-D24</f>
        <v>0</v>
      </c>
      <c r="I24" s="40"/>
    </row>
    <row r="25" spans="1:9" s="39" customFormat="1" ht="11.25" customHeight="1">
      <c r="A25" s="86" t="s">
        <v>153</v>
      </c>
      <c r="B25" s="71"/>
      <c r="C25" s="45">
        <v>28600</v>
      </c>
      <c r="D25" s="26">
        <f>E25</f>
        <v>28600</v>
      </c>
      <c r="E25" s="27">
        <v>28600</v>
      </c>
      <c r="F25" s="27">
        <v>28600</v>
      </c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>
        <v>3824977.6</v>
      </c>
      <c r="D26" s="26">
        <f>E26</f>
        <v>3824977.6</v>
      </c>
      <c r="E26" s="27">
        <v>3824977.6</v>
      </c>
      <c r="F26" s="27">
        <v>3824977.6</v>
      </c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412459</v>
      </c>
      <c r="D27" s="101">
        <f>D28+D29+D30+D39+D40+D58</f>
        <v>412459</v>
      </c>
      <c r="E27" s="101">
        <f>E28+E29+E30+E40+E58</f>
        <v>412459</v>
      </c>
      <c r="F27" s="101">
        <f>F28+F29+F40+F58</f>
        <v>412459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>
        <v>17928</v>
      </c>
      <c r="D28" s="26">
        <f>E28</f>
        <v>17928</v>
      </c>
      <c r="E28" s="27">
        <v>17928</v>
      </c>
      <c r="F28" s="27">
        <v>17928</v>
      </c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>
        <v>7211.3</v>
      </c>
      <c r="D29" s="26">
        <f>E29</f>
        <v>7211.3</v>
      </c>
      <c r="E29" s="27">
        <v>7211.3</v>
      </c>
      <c r="F29" s="27">
        <v>7211.3</v>
      </c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3.5" customHeight="1">
      <c r="A40" s="58" t="s">
        <v>92</v>
      </c>
      <c r="B40" s="72">
        <v>225</v>
      </c>
      <c r="C40" s="100">
        <f>C41+C42+C48+C49+C50+C55+C56+C57</f>
        <v>130365</v>
      </c>
      <c r="D40" s="100">
        <f>D41+D42+D48+D49+D50+D55+D56+D57</f>
        <v>130365</v>
      </c>
      <c r="E40" s="100">
        <f>E41+E42+E48+E49+E50+E55+E56+E57</f>
        <v>130365</v>
      </c>
      <c r="F40" s="100">
        <f>F41+F42+F48+F49+F50+F55+F56+F57</f>
        <v>130365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130365</v>
      </c>
      <c r="D50" s="101">
        <f>SUM(D51:D54)</f>
        <v>130365</v>
      </c>
      <c r="E50" s="101">
        <f>SUM(E51:E54)</f>
        <v>130365</v>
      </c>
      <c r="F50" s="101">
        <f>SUM(F51:F54)</f>
        <v>130365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>
        <v>130365</v>
      </c>
      <c r="D54" s="26">
        <f t="shared" si="3"/>
        <v>130365</v>
      </c>
      <c r="E54" s="26">
        <v>130365</v>
      </c>
      <c r="F54" s="26">
        <v>130365</v>
      </c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256954.7</v>
      </c>
      <c r="D58" s="100">
        <f>D59+D62+D63+D64+D65+D66+D67+D70</f>
        <v>256954.7</v>
      </c>
      <c r="E58" s="100">
        <f>E59+E62+E63+E64+E65+E66+E67+E70</f>
        <v>256954.7</v>
      </c>
      <c r="F58" s="100">
        <f>F59+F62+F63+F64+F65+F66+F67+F70</f>
        <v>256954.7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>
        <v>228828.48</v>
      </c>
      <c r="D64" s="26">
        <f t="shared" si="6"/>
        <v>228828.48</v>
      </c>
      <c r="E64" s="27">
        <v>228828.48</v>
      </c>
      <c r="F64" s="27">
        <v>228828.48</v>
      </c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28126.22</v>
      </c>
      <c r="D67" s="100">
        <f>SUM(D68:D69)</f>
        <v>28126.22</v>
      </c>
      <c r="E67" s="100">
        <f>SUM(E68:E69)</f>
        <v>28126.22</v>
      </c>
      <c r="F67" s="100">
        <f>SUM(F68:F69)</f>
        <v>28126.22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>
        <v>28126.22</v>
      </c>
      <c r="D69" s="26">
        <f>E69</f>
        <v>28126.22</v>
      </c>
      <c r="E69" s="26">
        <v>28126.22</v>
      </c>
      <c r="F69" s="26">
        <v>28126.22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/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1259702.28</v>
      </c>
      <c r="D83" s="100">
        <f>D84+D86</f>
        <v>1259702.28</v>
      </c>
      <c r="E83" s="100">
        <f>E84+E86</f>
        <v>1259702.28</v>
      </c>
      <c r="F83" s="100">
        <f>F84+F86</f>
        <v>1259702.28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863440.71</v>
      </c>
      <c r="D84" s="100">
        <f>D85</f>
        <v>863440.71</v>
      </c>
      <c r="E84" s="100">
        <f>E85</f>
        <v>863440.71</v>
      </c>
      <c r="F84" s="100">
        <f>F85</f>
        <v>863440.71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>
        <v>863440.71</v>
      </c>
      <c r="D85" s="26">
        <f>E85</f>
        <v>863440.71</v>
      </c>
      <c r="E85" s="97">
        <v>863440.71</v>
      </c>
      <c r="F85" s="97">
        <v>863440.71</v>
      </c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396261.57</v>
      </c>
      <c r="D86" s="101">
        <f>SUM(D87)</f>
        <v>396261.57</v>
      </c>
      <c r="E86" s="101">
        <f>SUM(E87)</f>
        <v>396261.57</v>
      </c>
      <c r="F86" s="101">
        <f>F87</f>
        <v>396261.57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396261.57</v>
      </c>
      <c r="D87" s="101">
        <f>SUM(D88:D93)</f>
        <v>396261.57</v>
      </c>
      <c r="E87" s="101">
        <f>SUM(E88:E93)</f>
        <v>396261.57</v>
      </c>
      <c r="F87" s="101">
        <f>SUM(F88:F93)</f>
        <v>396261.57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>
        <v>396261.57</v>
      </c>
      <c r="D93" s="26">
        <f t="shared" si="9"/>
        <v>396261.57</v>
      </c>
      <c r="E93" s="122">
        <v>396261.57</v>
      </c>
      <c r="F93" s="122">
        <v>396261.57</v>
      </c>
      <c r="G93" s="28">
        <f t="shared" si="10"/>
        <v>0</v>
      </c>
      <c r="H93" s="52">
        <f t="shared" si="8"/>
        <v>0</v>
      </c>
    </row>
    <row r="94" spans="1:8" ht="10.5" customHeight="1">
      <c r="A94" s="87"/>
      <c r="B94" s="84"/>
      <c r="C94" s="88"/>
      <c r="D94" s="91"/>
      <c r="E94" s="90"/>
      <c r="F94" s="88"/>
      <c r="G94" s="89"/>
      <c r="H94" s="52"/>
    </row>
    <row r="95" ht="6.75" customHeight="1"/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autoFilter ref="A15:H93"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E24" sqref="E24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157</v>
      </c>
      <c r="C10" s="2"/>
      <c r="D10" s="2"/>
      <c r="E10" s="7" t="s">
        <v>10</v>
      </c>
      <c r="F10" s="16"/>
    </row>
    <row r="11" spans="2:6" ht="13.5" thickBot="1">
      <c r="B11" s="134" t="s">
        <v>158</v>
      </c>
      <c r="C11" s="134"/>
      <c r="D11" s="2"/>
      <c r="F11" s="17">
        <v>383</v>
      </c>
    </row>
    <row r="12" spans="2:6" ht="13.5" thickBot="1"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298738.64</v>
      </c>
      <c r="D17" s="99">
        <f>D19+D27+D71+D74+D78+D83</f>
        <v>298738.64</v>
      </c>
      <c r="E17" s="99">
        <f>E19+E27+E71+E74+E78+E83</f>
        <v>298738.64</v>
      </c>
      <c r="F17" s="99">
        <f>F19+F27+F71+F74+F78+F83</f>
        <v>298738.64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298738.64</v>
      </c>
      <c r="D19" s="101">
        <f>D20+D21+D26</f>
        <v>298738.64</v>
      </c>
      <c r="E19" s="101">
        <f>E20+E21+E26</f>
        <v>298738.64</v>
      </c>
      <c r="F19" s="101">
        <f>F20+F21+F26</f>
        <v>298738.64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>
        <v>232300.16</v>
      </c>
      <c r="D20" s="26">
        <f>E20</f>
        <v>232300.16</v>
      </c>
      <c r="E20" s="27">
        <v>232300.16</v>
      </c>
      <c r="F20" s="27">
        <v>232300.16</v>
      </c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>
        <v>66438.48</v>
      </c>
      <c r="D26" s="26">
        <f>E26</f>
        <v>66438.48</v>
      </c>
      <c r="E26" s="27">
        <v>66438.48</v>
      </c>
      <c r="F26" s="27">
        <v>66438.48</v>
      </c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0</v>
      </c>
      <c r="D27" s="101">
        <f>D28+D29+D30+D39+D40+D58</f>
        <v>0</v>
      </c>
      <c r="E27" s="101">
        <f>E28+E29+E30+E39+E40+E58</f>
        <v>0</v>
      </c>
      <c r="F27" s="101">
        <f>F28+F29+F30+F39+F40+F58</f>
        <v>0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/>
      <c r="D93" s="26">
        <f t="shared" si="9"/>
        <v>0</v>
      </c>
      <c r="E93" s="109"/>
      <c r="F93" s="110"/>
      <c r="G93" s="28">
        <f t="shared" si="10"/>
        <v>0</v>
      </c>
      <c r="H93" s="52">
        <f t="shared" si="8"/>
        <v>0</v>
      </c>
    </row>
    <row r="94" spans="1:8" ht="13.5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205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6">
      <selection activeCell="E71" sqref="E71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179</v>
      </c>
      <c r="C10" s="125" t="s">
        <v>201</v>
      </c>
      <c r="D10" s="2" t="s">
        <v>202</v>
      </c>
      <c r="E10" s="7" t="s">
        <v>10</v>
      </c>
      <c r="F10" s="16"/>
    </row>
    <row r="11" spans="2:6" ht="13.5" thickBot="1">
      <c r="B11" s="134" t="s">
        <v>193</v>
      </c>
      <c r="C11" s="134"/>
      <c r="D11" s="2"/>
      <c r="F11" s="17">
        <v>383</v>
      </c>
    </row>
    <row r="12" spans="1:6" ht="13.5" thickBot="1">
      <c r="A12" s="116" t="s">
        <v>184</v>
      </c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3400</v>
      </c>
      <c r="D17" s="99">
        <f>D19+D27+D71+D74+D78+D83</f>
        <v>3400</v>
      </c>
      <c r="E17" s="99">
        <f>E19+E27+E71+E74+E78+E83</f>
        <v>3400</v>
      </c>
      <c r="F17" s="99">
        <f>F19+F27+F71+F74+F78+F83</f>
        <v>3400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3400</v>
      </c>
      <c r="D27" s="101">
        <f>D28+D29+D30+D39+D40+D58</f>
        <v>3400</v>
      </c>
      <c r="E27" s="101">
        <f>E28+E29+E30+E39+E40+E58</f>
        <v>3400</v>
      </c>
      <c r="F27" s="101">
        <f>F28+F29+F30+F39+F40+F58</f>
        <v>3400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3400</v>
      </c>
      <c r="D58" s="100">
        <f>D59+D62+D63+D64+D65+D66+D67+D70</f>
        <v>3400</v>
      </c>
      <c r="E58" s="100">
        <f>E59+E62+E63+E64+E65+E66+E67+E70</f>
        <v>3400</v>
      </c>
      <c r="F58" s="100">
        <f>F59+F62+F63+F64+F65+F66+F67+F70</f>
        <v>3400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3400</v>
      </c>
      <c r="D67" s="100">
        <f>SUM(D68:D69)</f>
        <v>3400</v>
      </c>
      <c r="E67" s="100">
        <f>SUM(E68:E69)</f>
        <v>3400</v>
      </c>
      <c r="F67" s="100">
        <f>SUM(F68:F69)</f>
        <v>3400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>
        <v>3400</v>
      </c>
      <c r="D69" s="26">
        <f>E69</f>
        <v>3400</v>
      </c>
      <c r="E69" s="26">
        <v>3400</v>
      </c>
      <c r="F69" s="26">
        <v>3400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/>
      <c r="D93" s="26">
        <f t="shared" si="9"/>
        <v>0</v>
      </c>
      <c r="E93" s="109"/>
      <c r="F93" s="110"/>
      <c r="G93" s="28">
        <f t="shared" si="10"/>
        <v>0</v>
      </c>
      <c r="H93" s="52">
        <f t="shared" si="8"/>
        <v>0</v>
      </c>
    </row>
    <row r="94" spans="1:8" ht="15">
      <c r="A94" s="87"/>
      <c r="B94" s="84"/>
      <c r="C94" s="88"/>
      <c r="D94" s="91"/>
      <c r="E94" s="90"/>
      <c r="F94" s="88"/>
      <c r="G94" s="89"/>
      <c r="H94" s="52"/>
    </row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A5" sqref="A5:D5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166</v>
      </c>
      <c r="C10" s="126">
        <v>5220803612</v>
      </c>
      <c r="D10" s="2"/>
      <c r="E10" s="7" t="s">
        <v>10</v>
      </c>
      <c r="F10" s="16"/>
    </row>
    <row r="11" spans="2:6" ht="13.5" thickBot="1">
      <c r="B11" s="134" t="s">
        <v>185</v>
      </c>
      <c r="C11" s="134"/>
      <c r="D11" s="2" t="s">
        <v>196</v>
      </c>
      <c r="F11" s="17">
        <v>383</v>
      </c>
    </row>
    <row r="12" spans="1:6" ht="13.5" thickBot="1">
      <c r="A12" s="116" t="s">
        <v>184</v>
      </c>
      <c r="B12" s="24"/>
      <c r="C12" s="25"/>
      <c r="D12" s="2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22243.09</v>
      </c>
      <c r="D17" s="99">
        <f>D19+D27+D71+D74+D78+D83</f>
        <v>22243.09</v>
      </c>
      <c r="E17" s="99">
        <f>E19+E27+E71+E74+E78+E83</f>
        <v>22243.09</v>
      </c>
      <c r="F17" s="99">
        <f>F19+F27+F71+F74+F78+F83</f>
        <v>22243.09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22243.09</v>
      </c>
      <c r="D27" s="101">
        <f>D28+D29+D30+D39+D40+D58</f>
        <v>22243.09</v>
      </c>
      <c r="E27" s="101">
        <f>E28+E29+E30+E39+E40+E58</f>
        <v>22243.09</v>
      </c>
      <c r="F27" s="101">
        <f>F28+F29+F30+F39+F40+F58</f>
        <v>22243.09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22243.09</v>
      </c>
      <c r="D58" s="100">
        <f>D59+D62+D63+D64+D65+D66+D67+D70</f>
        <v>22243.09</v>
      </c>
      <c r="E58" s="100">
        <f>E59+E62+E63+E64+E65+E66+E67+E70</f>
        <v>22243.09</v>
      </c>
      <c r="F58" s="100">
        <f>F59+F62+F63+F64+F65+F66+F67+F70</f>
        <v>22243.09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22243.09</v>
      </c>
      <c r="D67" s="100">
        <f>SUM(D68:D69)</f>
        <v>22243.09</v>
      </c>
      <c r="E67" s="100">
        <f>SUM(E68:E69)</f>
        <v>22243.09</v>
      </c>
      <c r="F67" s="100">
        <f>SUM(F68:F69)</f>
        <v>22243.09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>
        <v>22243.09</v>
      </c>
      <c r="D69" s="26">
        <f>E69</f>
        <v>22243.09</v>
      </c>
      <c r="E69" s="26">
        <v>22243.09</v>
      </c>
      <c r="F69" s="26">
        <v>22243.09</v>
      </c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09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15">
      <c r="A94" s="87"/>
      <c r="B94" s="84"/>
      <c r="C94" s="88"/>
      <c r="D94" s="91"/>
      <c r="E94" s="90"/>
      <c r="F94" s="88"/>
      <c r="G94" s="89"/>
      <c r="H94" s="52"/>
      <c r="J94"/>
      <c r="K94"/>
    </row>
    <row r="96" spans="1:11" s="2" customFormat="1" ht="15.75">
      <c r="A96" s="82" t="s">
        <v>205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5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A1:F3"/>
    <mergeCell ref="A5:D5"/>
    <mergeCell ref="B11:C11"/>
    <mergeCell ref="E97:F97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E91" sqref="E91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111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183</v>
      </c>
      <c r="C10" s="2"/>
      <c r="D10" s="2" t="s">
        <v>172</v>
      </c>
      <c r="E10" s="7" t="s">
        <v>10</v>
      </c>
      <c r="F10" s="16"/>
    </row>
    <row r="11" spans="1:6" ht="13.5" thickBot="1">
      <c r="A11" s="116" t="s">
        <v>184</v>
      </c>
      <c r="B11" s="134" t="s">
        <v>167</v>
      </c>
      <c r="C11" s="134"/>
      <c r="D11" s="134"/>
      <c r="F11" s="17">
        <v>383</v>
      </c>
    </row>
    <row r="12" spans="1:6" ht="13.5" thickBot="1">
      <c r="A12" s="116" t="s">
        <v>173</v>
      </c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21549.65</v>
      </c>
      <c r="D17" s="99">
        <f>D19+D27+D71+D74+D78+D83</f>
        <v>21549.65</v>
      </c>
      <c r="E17" s="99">
        <f>E19+E27+E71+E74+E78+E83</f>
        <v>21549.65</v>
      </c>
      <c r="F17" s="99">
        <f>F19+F27+F71+F74+F78+F83</f>
        <v>21549.65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16539.65</v>
      </c>
      <c r="D27" s="101">
        <f>D28+D29+D30+D39+D40+D58</f>
        <v>16539.65</v>
      </c>
      <c r="E27" s="101">
        <f>E28+E29+E30+E39+E40+E58</f>
        <v>16539.65</v>
      </c>
      <c r="F27" s="101">
        <f>F28+F29+F30+F39+F40+F58</f>
        <v>16539.65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6359.65</v>
      </c>
      <c r="D40" s="100">
        <f>D41+D42+D48+D49+D50+D55+D56+D57</f>
        <v>6359.65</v>
      </c>
      <c r="E40" s="100">
        <f>E41+E42+E48+E49+E50+E55+E56+E57</f>
        <v>6359.65</v>
      </c>
      <c r="F40" s="100">
        <f>F41+F42+F48+F49+F50+F55+F56+F57</f>
        <v>6359.65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>
        <v>6359.65</v>
      </c>
      <c r="D41" s="26">
        <f>E41</f>
        <v>6359.65</v>
      </c>
      <c r="E41" s="27">
        <v>6359.65</v>
      </c>
      <c r="F41" s="27">
        <v>6359.65</v>
      </c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10180</v>
      </c>
      <c r="D58" s="100">
        <f>D59+D62+D63+D64+D65+D66+D67+D70</f>
        <v>10180</v>
      </c>
      <c r="E58" s="100">
        <f>E59+E62+E63+E64+E65+E66+E67+E70</f>
        <v>10180</v>
      </c>
      <c r="F58" s="100">
        <f>F59+F62+F63+F64+F65+F66+F67+F70</f>
        <v>10180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>
        <v>2500</v>
      </c>
      <c r="D66" s="26">
        <f t="shared" si="6"/>
        <v>2500</v>
      </c>
      <c r="E66" s="27">
        <v>2500</v>
      </c>
      <c r="F66" s="27">
        <v>2500</v>
      </c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7680</v>
      </c>
      <c r="D67" s="100">
        <f>SUM(D68:D69)</f>
        <v>7680</v>
      </c>
      <c r="E67" s="100">
        <f>SUM(E68:E69)</f>
        <v>7680</v>
      </c>
      <c r="F67" s="100">
        <f>SUM(F68:F69)</f>
        <v>7680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>
        <v>7680</v>
      </c>
      <c r="D69" s="26">
        <f>E69</f>
        <v>7680</v>
      </c>
      <c r="E69" s="26">
        <v>7680</v>
      </c>
      <c r="F69" s="26">
        <v>7680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5010</v>
      </c>
      <c r="D83" s="100">
        <f>D84+D86</f>
        <v>5010</v>
      </c>
      <c r="E83" s="100">
        <f>E84+E86</f>
        <v>5010</v>
      </c>
      <c r="F83" s="100">
        <f>F84+F86</f>
        <v>5010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5010</v>
      </c>
      <c r="D86" s="101">
        <f>SUM(D87)</f>
        <v>5010</v>
      </c>
      <c r="E86" s="101">
        <f>SUM(E87)</f>
        <v>5010</v>
      </c>
      <c r="F86" s="101">
        <f>SUM(F87)</f>
        <v>5010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5010</v>
      </c>
      <c r="D87" s="101">
        <f>SUM(D88:D93)</f>
        <v>5010</v>
      </c>
      <c r="E87" s="101">
        <f>SUM(E88:E93)</f>
        <v>5010</v>
      </c>
      <c r="F87" s="101">
        <f>SUM(F88:F93)</f>
        <v>5010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>
        <v>5010</v>
      </c>
      <c r="D93" s="26">
        <f t="shared" si="9"/>
        <v>5010</v>
      </c>
      <c r="E93" s="122">
        <v>5010</v>
      </c>
      <c r="F93" s="110">
        <v>5010</v>
      </c>
      <c r="G93" s="28">
        <f t="shared" si="10"/>
        <v>0</v>
      </c>
      <c r="H93" s="52">
        <f t="shared" si="8"/>
        <v>0</v>
      </c>
    </row>
    <row r="94" spans="1:8" ht="9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D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A5" sqref="A5:D5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24" t="s">
        <v>197</v>
      </c>
      <c r="D9" s="2" t="s">
        <v>195</v>
      </c>
      <c r="E9" s="7" t="s">
        <v>8</v>
      </c>
      <c r="F9" s="15"/>
    </row>
    <row r="10" spans="1:6" ht="12.75">
      <c r="A10" s="2" t="s">
        <v>9</v>
      </c>
      <c r="B10" s="75"/>
      <c r="C10" s="2" t="s">
        <v>198</v>
      </c>
      <c r="D10" s="2"/>
      <c r="E10" s="7" t="s">
        <v>10</v>
      </c>
      <c r="F10" s="16"/>
    </row>
    <row r="11" spans="2:6" ht="13.5" thickBot="1">
      <c r="B11" s="134"/>
      <c r="C11" s="134"/>
      <c r="D11" s="2"/>
      <c r="F11" s="17">
        <v>383</v>
      </c>
    </row>
    <row r="12" spans="2:6" ht="13.5" thickBot="1"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8479.41</v>
      </c>
      <c r="D17" s="99">
        <f>D19+D27+D71+D74+D78+D83</f>
        <v>8479.41</v>
      </c>
      <c r="E17" s="99">
        <f>E19+E27+E71+E74+E78+E83</f>
        <v>8479.41</v>
      </c>
      <c r="F17" s="99">
        <f>F19+F27+F71+F74+F78+F83</f>
        <v>8479.41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170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8479.41</v>
      </c>
      <c r="D27" s="101">
        <f>D28+D29+D30+D39+D40+D58</f>
        <v>8479.41</v>
      </c>
      <c r="E27" s="101">
        <f>E28+E29+E30+E39+E40+E58</f>
        <v>8479.41</v>
      </c>
      <c r="F27" s="101">
        <f>F28+F29+F30+F39+F40+F58</f>
        <v>8479.41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8479.41</v>
      </c>
      <c r="D58" s="100">
        <f>D59+D62+D63+D64+D65+D66+D67+D70</f>
        <v>8479.41</v>
      </c>
      <c r="E58" s="100">
        <f>E59+E62+E63+E64+E65+E66+E67+E70</f>
        <v>8479.41</v>
      </c>
      <c r="F58" s="100">
        <f>F59+F62+F63+F64+F65+F66+F67+F70</f>
        <v>8479.41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8479.41</v>
      </c>
      <c r="D67" s="100">
        <f>SUM(D68:D69)</f>
        <v>8479.41</v>
      </c>
      <c r="E67" s="100">
        <f>SUM(E68:E69)</f>
        <v>8479.41</v>
      </c>
      <c r="F67" s="100">
        <f>SUM(F68:F69)</f>
        <v>8479.41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>
        <v>8479.41</v>
      </c>
      <c r="D69" s="26">
        <f>E69</f>
        <v>8479.41</v>
      </c>
      <c r="E69" s="26">
        <v>8479.41</v>
      </c>
      <c r="F69" s="26">
        <v>8479.41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/>
      <c r="D93" s="26">
        <f t="shared" si="9"/>
        <v>0</v>
      </c>
      <c r="E93" s="122"/>
      <c r="F93" s="110"/>
      <c r="G93" s="28">
        <f t="shared" si="10"/>
        <v>0</v>
      </c>
      <c r="H93" s="52">
        <f t="shared" si="8"/>
        <v>0</v>
      </c>
    </row>
    <row r="94" spans="1:8" ht="12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3">
      <selection activeCell="C24" sqref="C24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194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24" t="s">
        <v>209</v>
      </c>
      <c r="D9" s="2"/>
      <c r="E9" s="7" t="s">
        <v>8</v>
      </c>
      <c r="F9" s="15"/>
    </row>
    <row r="10" spans="1:6" ht="15.75">
      <c r="A10" s="2" t="s">
        <v>9</v>
      </c>
      <c r="B10" s="75"/>
      <c r="C10" s="93" t="s">
        <v>155</v>
      </c>
      <c r="D10" s="2"/>
      <c r="E10" s="7" t="s">
        <v>10</v>
      </c>
      <c r="F10" s="16"/>
    </row>
    <row r="11" spans="2:6" ht="13.5" thickBot="1">
      <c r="B11" s="134"/>
      <c r="C11" s="134"/>
      <c r="D11" s="134"/>
      <c r="F11" s="17">
        <v>383</v>
      </c>
    </row>
    <row r="12" spans="2:6" ht="13.5" thickBot="1"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21197606.01</v>
      </c>
      <c r="D17" s="99">
        <f>D19+D27+D71+D74+D78+D83</f>
        <v>21197606.01</v>
      </c>
      <c r="E17" s="99">
        <f>E19+E27+E71+E74+E78+E83</f>
        <v>21197606.01</v>
      </c>
      <c r="F17" s="99">
        <f>F19+F27+F71+F74+F78+F83</f>
        <v>21197606.01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16852577.36</v>
      </c>
      <c r="D19" s="101">
        <f>D20+D21+D26</f>
        <v>16852577.36</v>
      </c>
      <c r="E19" s="101">
        <f>E20+E21+E26</f>
        <v>16852577.36</v>
      </c>
      <c r="F19" s="101">
        <f>F20+F21+F26</f>
        <v>16852577.36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>
        <f>SUM('местный МУН.ЗАД. бюдж:прод.пит.мест'!C20)</f>
        <v>12931361.28</v>
      </c>
      <c r="D20" s="45">
        <f>SUM('местный МУН.ЗАД. бюдж:прод.пит.мест'!D20)</f>
        <v>12931361.28</v>
      </c>
      <c r="E20" s="45">
        <f>SUM('местный МУН.ЗАД. бюдж:прод.пит.мест'!E20)</f>
        <v>12931361.28</v>
      </c>
      <c r="F20" s="45">
        <f>SUM('местный МУН.ЗАД. бюдж:прод.пит.мест'!F20)</f>
        <v>12931361.28</v>
      </c>
      <c r="G20" s="45">
        <f>SUM('местный МУН.ЗАД. бюдж:прод.пит.мест'!G20)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29800</v>
      </c>
      <c r="D21" s="101">
        <f>D22+D23+D24+D25</f>
        <v>29800</v>
      </c>
      <c r="E21" s="100">
        <f>E22+E23+E24+E25</f>
        <v>29800</v>
      </c>
      <c r="F21" s="100">
        <f>F22+F23+F24+F25</f>
        <v>29800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>
        <f>SUM('местный МУН.ЗАД. бюдж:прод.пит.мест'!C22)</f>
        <v>0</v>
      </c>
      <c r="D22" s="45">
        <f>SUM('местный МУН.ЗАД. бюдж:прод.пит.мест'!D22)</f>
        <v>0</v>
      </c>
      <c r="E22" s="45">
        <f>SUM('местный МУН.ЗАД. бюдж:прод.пит.мест'!E22)</f>
        <v>0</v>
      </c>
      <c r="F22" s="45">
        <f>SUM('местный МУН.ЗАД. бюдж:прод.пит.мест'!F22)</f>
        <v>0</v>
      </c>
      <c r="G22" s="45">
        <f>SUM('местный МУН.ЗАД. бюдж:прод.пит.мест'!G22)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>
        <f>SUM('местный МУН.ЗАД. бюдж:прод.пит.мест'!C23)</f>
        <v>0</v>
      </c>
      <c r="D23" s="45">
        <f>SUM('местный МУН.ЗАД. бюдж:прод.пит.мест'!D23)</f>
        <v>0</v>
      </c>
      <c r="E23" s="45">
        <f>SUM('местный МУН.ЗАД. бюдж:прод.пит.мест'!E23)</f>
        <v>0</v>
      </c>
      <c r="F23" s="45">
        <f>SUM('местный МУН.ЗАД. бюдж:прод.пит.мест'!F23)</f>
        <v>0</v>
      </c>
      <c r="G23" s="45">
        <f>SUM('местный МУН.ЗАД. бюдж:прод.пит.мест'!G23)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>
        <f>SUM('местный МУН.ЗАД. бюдж:прод.пит.мест'!C24)</f>
        <v>1200</v>
      </c>
      <c r="D24" s="45">
        <f>SUM('местный МУН.ЗАД. бюдж:прод.пит.мест'!D24)</f>
        <v>1200</v>
      </c>
      <c r="E24" s="45">
        <f>SUM('местный МУН.ЗАД. бюдж:прод.пит.мест'!E24)</f>
        <v>1200</v>
      </c>
      <c r="F24" s="45">
        <f>SUM('местный МУН.ЗАД. бюдж:прод.пит.мест'!F24)</f>
        <v>1200</v>
      </c>
      <c r="G24" s="45">
        <f>SUM('местный МУН.ЗАД. бюдж:прод.пит.мест'!G24)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>
        <f>SUM('местный МУН.ЗАД. бюдж:прод.пит.мест'!C25)</f>
        <v>28600</v>
      </c>
      <c r="D25" s="45">
        <f>SUM('местный МУН.ЗАД. бюдж:прод.пит.мест'!D25)</f>
        <v>28600</v>
      </c>
      <c r="E25" s="45">
        <f>SUM('местный МУН.ЗАД. бюдж:прод.пит.мест'!E25)</f>
        <v>28600</v>
      </c>
      <c r="F25" s="45">
        <f>SUM('местный МУН.ЗАД. бюдж:прод.пит.мест'!F25)</f>
        <v>28600</v>
      </c>
      <c r="G25" s="45">
        <f>SUM('местный МУН.ЗАД. бюдж:прод.пит.мест'!G25)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>
        <f>SUM('местный МУН.ЗАД. бюдж:прод.пит.мест'!C26)</f>
        <v>3891416.08</v>
      </c>
      <c r="D26" s="45">
        <f>SUM('местный МУН.ЗАД. бюдж:прод.пит.мест'!D26)</f>
        <v>3891416.08</v>
      </c>
      <c r="E26" s="45">
        <f>SUM('местный МУН.ЗАД. бюдж:прод.пит.мест'!E26)</f>
        <v>3891416.08</v>
      </c>
      <c r="F26" s="45">
        <f>SUM('местный МУН.ЗАД. бюдж:прод.пит.мест'!F26)</f>
        <v>3891416.08</v>
      </c>
      <c r="G26" s="45">
        <f>SUM('местный МУН.ЗАД. бюдж:прод.пит.мест'!G26)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2612404.28</v>
      </c>
      <c r="D27" s="101">
        <f>D28+D29+D30+D39+D40+D58</f>
        <v>2612404.28</v>
      </c>
      <c r="E27" s="101">
        <f>E28+E29+E30+E39+E40+E58</f>
        <v>2612404.28</v>
      </c>
      <c r="F27" s="101">
        <f>F28+F29+F30+F39+F40+F58</f>
        <v>2612404.28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>
        <f>SUM('местный МУН.ЗАД. бюдж:прод.пит.мест'!C28)</f>
        <v>49478.48</v>
      </c>
      <c r="D28" s="45">
        <f>SUM('местный МУН.ЗАД. бюдж:прод.пит.мест'!D28)</f>
        <v>49478.48</v>
      </c>
      <c r="E28" s="45">
        <f>SUM('местный МУН.ЗАД. бюдж:прод.пит.мест'!E28)</f>
        <v>49478.48</v>
      </c>
      <c r="F28" s="45">
        <f>SUM('местный МУН.ЗАД. бюдж:прод.пит.мест'!F28)</f>
        <v>49478.48</v>
      </c>
      <c r="G28" s="45">
        <f>SUM('местный МУН.ЗАД. бюдж:прод.пит.мест'!G28)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>
        <f>SUM('местный МУН.ЗАД. бюдж:прод.пит.мест'!C29)</f>
        <v>7211.3</v>
      </c>
      <c r="D29" s="45">
        <f>SUM('местный МУН.ЗАД. бюдж:прод.пит.мест'!D29)</f>
        <v>7211.3</v>
      </c>
      <c r="E29" s="45">
        <f>SUM('местный МУН.ЗАД. бюдж:прод.пит.мест'!E29)</f>
        <v>7211.3</v>
      </c>
      <c r="F29" s="45">
        <f>SUM('местный МУН.ЗАД. бюдж:прод.пит.мест'!F29)</f>
        <v>7211.3</v>
      </c>
      <c r="G29" s="45">
        <f>SUM('местный МУН.ЗАД. бюдж:прод.пит.мест'!G29)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785362.02</v>
      </c>
      <c r="D30" s="101">
        <f>D31+D36</f>
        <v>785362.02</v>
      </c>
      <c r="E30" s="101">
        <f>E31+E36</f>
        <v>785362.02</v>
      </c>
      <c r="F30" s="101">
        <f>F31+F36</f>
        <v>785362.02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662075.96</v>
      </c>
      <c r="D31" s="101">
        <f>D32+D33+D34+D35</f>
        <v>662075.96</v>
      </c>
      <c r="E31" s="101">
        <f>E32+E33+E34+E35</f>
        <v>662075.96</v>
      </c>
      <c r="F31" s="101">
        <f>F32+F33+F34+F35</f>
        <v>662075.96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>
        <f>SUM('местный МУН.ЗАД. бюдж:прод.пит.мест'!C32)</f>
        <v>0</v>
      </c>
      <c r="D32" s="45">
        <f>SUM('местный МУН.ЗАД. бюдж:прод.пит.мест'!D32)</f>
        <v>0</v>
      </c>
      <c r="E32" s="45">
        <f>SUM('местный МУН.ЗАД. бюдж:прод.пит.мест'!E32)</f>
        <v>0</v>
      </c>
      <c r="F32" s="45">
        <f>SUM('местный МУН.ЗАД. бюдж:прод.пит.мест'!F32)</f>
        <v>0</v>
      </c>
      <c r="G32" s="45">
        <f>SUM('местный МУН.ЗАД. бюдж:прод.пит.мест'!G32)</f>
        <v>0</v>
      </c>
      <c r="H32" s="51">
        <f t="shared" si="0"/>
        <v>0</v>
      </c>
      <c r="I32" s="42"/>
    </row>
    <row r="33" spans="1:9" s="39" customFormat="1" ht="15">
      <c r="A33" s="55" t="s">
        <v>85</v>
      </c>
      <c r="B33" s="71"/>
      <c r="C33" s="45">
        <f>SUM('местный МУН.ЗАД. бюдж:прод.пит.мест'!C33)</f>
        <v>396584.79</v>
      </c>
      <c r="D33" s="45">
        <f>SUM('местный МУН.ЗАД. бюдж:прод.пит.мест'!D33)</f>
        <v>396584.79</v>
      </c>
      <c r="E33" s="45">
        <f>SUM('местный МУН.ЗАД. бюдж:прод.пит.мест'!E33)</f>
        <v>396584.79</v>
      </c>
      <c r="F33" s="45">
        <f>SUM('местный МУН.ЗАД. бюдж:прод.пит.мест'!F33)</f>
        <v>396584.79</v>
      </c>
      <c r="G33" s="45">
        <f>SUM('местный МУН.ЗАД. бюдж:прод.пит.мест'!G33)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>
        <f>SUM('местный МУН.ЗАД. бюдж:прод.пит.мест'!C34)</f>
        <v>206030</v>
      </c>
      <c r="D34" s="45">
        <f>SUM('местный МУН.ЗАД. бюдж:прод.пит.мест'!D34)</f>
        <v>206030</v>
      </c>
      <c r="E34" s="45">
        <f>SUM('местный МУН.ЗАД. бюдж:прод.пит.мест'!E34)</f>
        <v>206030</v>
      </c>
      <c r="F34" s="45">
        <f>SUM('местный МУН.ЗАД. бюдж:прод.пит.мест'!F34)</f>
        <v>206030</v>
      </c>
      <c r="G34" s="45">
        <f>SUM('местный МУН.ЗАД. бюдж:прод.пит.мест'!G34)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>
        <f>SUM('местный МУН.ЗАД. бюдж:прод.пит.мест'!C35)</f>
        <v>59461.17</v>
      </c>
      <c r="D35" s="45">
        <f>SUM('местный МУН.ЗАД. бюдж:прод.пит.мест'!D35)</f>
        <v>59461.17</v>
      </c>
      <c r="E35" s="45">
        <f>SUM('местный МУН.ЗАД. бюдж:прод.пит.мест'!E35)</f>
        <v>59461.17</v>
      </c>
      <c r="F35" s="45">
        <f>SUM('местный МУН.ЗАД. бюдж:прод.пит.мест'!F35)</f>
        <v>59461.17</v>
      </c>
      <c r="G35" s="45">
        <f>SUM('местный МУН.ЗАД. бюдж:прод.пит.мест'!G35)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123286.06</v>
      </c>
      <c r="D36" s="101">
        <f>D37+D38</f>
        <v>123286.06</v>
      </c>
      <c r="E36" s="101">
        <f>E37+E38</f>
        <v>123286.06</v>
      </c>
      <c r="F36" s="101">
        <f>F37+F38</f>
        <v>123286.06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>
        <f>SUM('местный МУН.ЗАД. бюдж:прод.пит.мест'!C37)</f>
        <v>0</v>
      </c>
      <c r="D37" s="45">
        <f>SUM('местный МУН.ЗАД. бюдж:прод.пит.мест'!D37)</f>
        <v>0</v>
      </c>
      <c r="E37" s="45">
        <f>SUM('местный МУН.ЗАД. бюдж:прод.пит.мест'!E37)</f>
        <v>0</v>
      </c>
      <c r="F37" s="45">
        <f>SUM('местный МУН.ЗАД. бюдж:прод.пит.мест'!F37)</f>
        <v>0</v>
      </c>
      <c r="G37" s="45">
        <f>SUM('местный МУН.ЗАД. бюдж:прод.пит.мест'!G37)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>
        <f>SUM('местный МУН.ЗАД. бюдж:прод.пит.мест'!C38)</f>
        <v>123286.06</v>
      </c>
      <c r="D38" s="45">
        <f>SUM('местный МУН.ЗАД. бюдж:прод.пит.мест'!D38)</f>
        <v>123286.06</v>
      </c>
      <c r="E38" s="45">
        <f>SUM('местный МУН.ЗАД. бюдж:прод.пит.мест'!E38)</f>
        <v>123286.06</v>
      </c>
      <c r="F38" s="45">
        <f>SUM('местный МУН.ЗАД. бюдж:прод.пит.мест'!F38)</f>
        <v>123286.06</v>
      </c>
      <c r="G38" s="45">
        <f>SUM('местный МУН.ЗАД. бюдж:прод.пит.мест'!G38)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45">
        <f>SUM('местный МУН.ЗАД. бюдж:прод.пит.мест'!C39)</f>
        <v>0</v>
      </c>
      <c r="D39" s="45">
        <f>SUM('местный МУН.ЗАД. бюдж:прод.пит.мест'!D39)</f>
        <v>0</v>
      </c>
      <c r="E39" s="45">
        <f>SUM('местный МУН.ЗАД. бюдж:прод.пит.мест'!E39)</f>
        <v>0</v>
      </c>
      <c r="F39" s="45">
        <f>SUM('местный МУН.ЗАД. бюдж:прод.пит.мест'!F39)</f>
        <v>0</v>
      </c>
      <c r="G39" s="45">
        <f>SUM('местный МУН.ЗАД. бюдж:прод.пит.мест'!G39)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751291.68</v>
      </c>
      <c r="D40" s="100">
        <f>D41+D42+D48+D49+D50+D55+D56+D57</f>
        <v>751291.68</v>
      </c>
      <c r="E40" s="100">
        <f>E41+E42+E48+E49+E50+E55+E56+E57</f>
        <v>751291.68</v>
      </c>
      <c r="F40" s="100">
        <f>F41+F42+F48+F49+F50+F55+F56+F57</f>
        <v>751291.68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>
        <f>SUM('местный МУН.ЗАД. бюдж:прод.пит.мест'!C41)</f>
        <v>55927.93</v>
      </c>
      <c r="D41" s="45">
        <f>SUM('местный МУН.ЗАД. бюдж:прод.пит.мест'!D41)</f>
        <v>55927.93</v>
      </c>
      <c r="E41" s="45">
        <f>SUM('местный МУН.ЗАД. бюдж:прод.пит.мест'!E41)</f>
        <v>55927.93</v>
      </c>
      <c r="F41" s="45">
        <f>SUM('местный МУН.ЗАД. бюдж:прод.пит.мест'!F41)</f>
        <v>55927.93</v>
      </c>
      <c r="G41" s="45">
        <f>SUM('местный МУН.ЗАД. бюдж:прод.пит.мест'!G41)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407318</v>
      </c>
      <c r="D42" s="101">
        <f>SUM(D43:D47)</f>
        <v>407318</v>
      </c>
      <c r="E42" s="101">
        <f>SUM(E43:E47)</f>
        <v>407318</v>
      </c>
      <c r="F42" s="101">
        <f>SUM(F43:F47)</f>
        <v>407318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>
        <f>SUM('местный МУН.ЗАД. бюдж:прод.пит.мест'!C43)</f>
        <v>0</v>
      </c>
      <c r="D43" s="45">
        <f>SUM('местный МУН.ЗАД. бюдж:прод.пит.мест'!D43)</f>
        <v>0</v>
      </c>
      <c r="E43" s="45">
        <f>SUM('местный МУН.ЗАД. бюдж:прод.пит.мест'!E43)</f>
        <v>0</v>
      </c>
      <c r="F43" s="123">
        <f>'иные цели ПОЖ,САН. КЦО05'!F43</f>
        <v>0</v>
      </c>
      <c r="G43" s="45">
        <f>SUM('местный МУН.ЗАД. бюдж:прод.пит.мест'!G43)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>
        <f>SUM('местный МУН.ЗАД. бюдж:прод.пит.мест'!C44)</f>
        <v>0</v>
      </c>
      <c r="D44" s="45">
        <f>SUM('местный МУН.ЗАД. бюдж:прод.пит.мест'!D44)</f>
        <v>0</v>
      </c>
      <c r="E44" s="45">
        <f>SUM('местный МУН.ЗАД. бюдж:прод.пит.мест'!E44)</f>
        <v>0</v>
      </c>
      <c r="F44" s="45">
        <f>SUM('местный МУН.ЗАД. бюдж:прод.пит.мест'!F44)</f>
        <v>0</v>
      </c>
      <c r="G44" s="45">
        <f>SUM('местный МУН.ЗАД. бюдж:прод.пит.мест'!G44)</f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>
        <f>SUM('местный МУН.ЗАД. бюдж:прод.пит.мест'!C45)</f>
        <v>0</v>
      </c>
      <c r="D45" s="45">
        <f>SUM('местный МУН.ЗАД. бюдж:прод.пит.мест'!D45)</f>
        <v>0</v>
      </c>
      <c r="E45" s="45">
        <f>SUM('местный МУН.ЗАД. бюдж:прод.пит.мест'!E45)</f>
        <v>0</v>
      </c>
      <c r="F45" s="45">
        <f>SUM('местный МУН.ЗАД. бюдж:прод.пит.мест'!F45)</f>
        <v>0</v>
      </c>
      <c r="G45" s="45">
        <f>SUM('местный МУН.ЗАД. бюдж:прод.пит.мест'!G45)</f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>
        <f>SUM('местный МУН.ЗАД. бюдж:прод.пит.мест'!C46)</f>
        <v>270000</v>
      </c>
      <c r="D46" s="45">
        <f>SUM('местный МУН.ЗАД. бюдж:прод.пит.мест'!D46)</f>
        <v>270000</v>
      </c>
      <c r="E46" s="45">
        <f>SUM('местный МУН.ЗАД. бюдж:прод.пит.мест'!E46)</f>
        <v>270000</v>
      </c>
      <c r="F46" s="45">
        <f>SUM('местный МУН.ЗАД. бюдж:прод.пит.мест'!F46)</f>
        <v>270000</v>
      </c>
      <c r="G46" s="45">
        <f>SUM('местный МУН.ЗАД. бюдж:прод.пит.мест'!G46)</f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>
        <f>SUM('местный МУН.ЗАД. бюдж:прод.пит.мест'!C47)</f>
        <v>137318</v>
      </c>
      <c r="D47" s="45">
        <f>SUM('местный МУН.ЗАД. бюдж:прод.пит.мест'!D47)</f>
        <v>137318</v>
      </c>
      <c r="E47" s="45">
        <f>SUM('местный МУН.ЗАД. бюдж:прод.пит.мест'!E47)</f>
        <v>137318</v>
      </c>
      <c r="F47" s="45">
        <f>SUM('местный МУН.ЗАД. бюдж:прод.пит.мест'!F47)</f>
        <v>137318</v>
      </c>
      <c r="G47" s="45">
        <f>SUM('местный МУН.ЗАД. бюдж:прод.пит.мест'!G47)</f>
        <v>0</v>
      </c>
      <c r="H47" s="52">
        <f t="shared" si="0"/>
        <v>0</v>
      </c>
      <c r="I47" s="40"/>
    </row>
    <row r="48" spans="1:9" s="39" customFormat="1" ht="26.25" customHeight="1">
      <c r="A48" s="79" t="s">
        <v>100</v>
      </c>
      <c r="B48" s="71"/>
      <c r="C48" s="45">
        <f>SUM('местный МУН.ЗАД. бюдж:прод.пит.мест'!C48)</f>
        <v>34976.15</v>
      </c>
      <c r="D48" s="45">
        <f>SUM('местный МУН.ЗАД. бюдж:прод.пит.мест'!D48)</f>
        <v>34976.15</v>
      </c>
      <c r="E48" s="45">
        <f>SUM('местный МУН.ЗАД. бюдж:прод.пит.мест'!E48)</f>
        <v>34976.15</v>
      </c>
      <c r="F48" s="45">
        <f>SUM('местный МУН.ЗАД. бюдж:прод.пит.мест'!F48)</f>
        <v>34976.15</v>
      </c>
      <c r="G48" s="45">
        <f>SUM('местный МУН.ЗАД. бюдж:прод.пит.мест'!G48)</f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>
        <f>SUM('местный МУН.ЗАД. бюдж:прод.пит.мест'!C49)</f>
        <v>0</v>
      </c>
      <c r="D49" s="45">
        <f>SUM('местный МУН.ЗАД. бюдж:прод.пит.мест'!D49)</f>
        <v>0</v>
      </c>
      <c r="E49" s="45">
        <f>SUM('местный МУН.ЗАД. бюдж:прод.пит.мест'!E49)</f>
        <v>0</v>
      </c>
      <c r="F49" s="45">
        <f>SUM('местный МУН.ЗАД. бюдж:прод.пит.мест'!F49)</f>
        <v>0</v>
      </c>
      <c r="G49" s="45">
        <f>SUM('местный МУН.ЗАД. бюдж:прод.пит.мест'!G49)</f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1">
        <f>SUM(C51:C54)</f>
        <v>253069.6</v>
      </c>
      <c r="D50" s="101">
        <f>SUM(D51:D54)</f>
        <v>253069.6</v>
      </c>
      <c r="E50" s="101">
        <f>SUM(E51:E54)</f>
        <v>253069.6</v>
      </c>
      <c r="F50" s="101">
        <f>SUM(F51:F54)</f>
        <v>253069.6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>
        <f>SUM('местный МУН.ЗАД. бюдж:прод.пит.мест'!C51)</f>
        <v>27822.82</v>
      </c>
      <c r="D51" s="45">
        <f>SUM('местный МУН.ЗАД. бюдж:прод.пит.мест'!D51)</f>
        <v>27822.82</v>
      </c>
      <c r="E51" s="45">
        <f>SUM('местный МУН.ЗАД. бюдж:прод.пит.мест'!E51)</f>
        <v>27822.82</v>
      </c>
      <c r="F51" s="45">
        <f>SUM('местный МУН.ЗАД. бюдж:прод.пит.мест'!F51)</f>
        <v>27822.82</v>
      </c>
      <c r="G51" s="45">
        <f>SUM('местный МУН.ЗАД. бюдж:прод.пит.мест'!G51)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>
        <f>SUM('местный МУН.ЗАД. бюдж:прод.пит.мест'!C52)</f>
        <v>0</v>
      </c>
      <c r="D52" s="45">
        <f>SUM('местный МУН.ЗАД. бюдж:прод.пит.мест'!D52)</f>
        <v>0</v>
      </c>
      <c r="E52" s="45">
        <f>SUM('местный МУН.ЗАД. бюдж:прод.пит.мест'!E52)</f>
        <v>0</v>
      </c>
      <c r="F52" s="45">
        <f>SUM('местный МУН.ЗАД. бюдж:прод.пит.мест'!F52)</f>
        <v>0</v>
      </c>
      <c r="G52" s="45">
        <f>SUM('местный МУН.ЗАД. бюдж:прод.пит.мест'!G52)</f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>
        <f>SUM('местный МУН.ЗАД. бюдж:прод.пит.мест'!C53)</f>
        <v>0</v>
      </c>
      <c r="D53" s="45">
        <f>SUM('местный МУН.ЗАД. бюдж:прод.пит.мест'!D53)</f>
        <v>0</v>
      </c>
      <c r="E53" s="45">
        <f>SUM('местный МУН.ЗАД. бюдж:прод.пит.мест'!E53)</f>
        <v>0</v>
      </c>
      <c r="F53" s="45">
        <f>SUM('местный МУН.ЗАД. бюдж:прод.пит.мест'!F53)</f>
        <v>0</v>
      </c>
      <c r="G53" s="45">
        <f>SUM('местный МУН.ЗАД. бюдж:прод.пит.мест'!G53)</f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5">
        <f>SUM('местный МУН.ЗАД. бюдж:прод.пит.мест'!C54)</f>
        <v>225246.78</v>
      </c>
      <c r="D54" s="45">
        <f>SUM('местный МУН.ЗАД. бюдж:прод.пит.мест'!D54)</f>
        <v>225246.78</v>
      </c>
      <c r="E54" s="45">
        <f>SUM('местный МУН.ЗАД. бюдж:прод.пит.мест'!E54)</f>
        <v>225246.78</v>
      </c>
      <c r="F54" s="45">
        <f>SUM('местный МУН.ЗАД. бюдж:прод.пит.мест'!F54)</f>
        <v>225246.78</v>
      </c>
      <c r="G54" s="45">
        <f>SUM('местный МУН.ЗАД. бюдж:прод.пит.мест'!G54)</f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>
        <f>SUM('местный МУН.ЗАД. бюдж:прод.пит.мест'!C55)</f>
        <v>0</v>
      </c>
      <c r="D55" s="45">
        <f>SUM('местный МУН.ЗАД. бюдж:прод.пит.мест'!D55)</f>
        <v>0</v>
      </c>
      <c r="E55" s="45">
        <f>SUM('местный МУН.ЗАД. бюдж:прод.пит.мест'!E55)</f>
        <v>0</v>
      </c>
      <c r="F55" s="45">
        <f>SUM('местный МУН.ЗАД. бюдж:прод.пит.мест'!F55)</f>
        <v>0</v>
      </c>
      <c r="G55" s="45">
        <f>SUM('местный МУН.ЗАД. бюдж:прод.пит.мест'!G55)</f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>
        <f>SUM('местный МУН.ЗАД. бюдж:прод.пит.мест'!C56)</f>
        <v>0</v>
      </c>
      <c r="D56" s="45">
        <f>SUM('местный МУН.ЗАД. бюдж:прод.пит.мест'!D56)</f>
        <v>0</v>
      </c>
      <c r="E56" s="45">
        <f>SUM('местный МУН.ЗАД. бюдж:прод.пит.мест'!E56)</f>
        <v>0</v>
      </c>
      <c r="F56" s="45">
        <f>SUM('местный МУН.ЗАД. бюдж:прод.пит.мест'!F56)</f>
        <v>0</v>
      </c>
      <c r="G56" s="45">
        <f>SUM('местный МУН.ЗАД. бюдж:прод.пит.мест'!G56)</f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>
        <f>SUM('местный МУН.ЗАД. бюдж:прод.пит.мест'!C57)</f>
        <v>0</v>
      </c>
      <c r="D57" s="45">
        <f>SUM('местный МУН.ЗАД. бюдж:прод.пит.мест'!D57)</f>
        <v>0</v>
      </c>
      <c r="E57" s="45">
        <f>SUM('местный МУН.ЗАД. бюдж:прод.пит.мест'!E57)</f>
        <v>0</v>
      </c>
      <c r="F57" s="45">
        <f>SUM('местный МУН.ЗАД. бюдж:прод.пит.мест'!F57)</f>
        <v>0</v>
      </c>
      <c r="G57" s="45">
        <f>SUM('местный МУН.ЗАД. бюдж:прод.пит.мест'!G57)</f>
        <v>0</v>
      </c>
      <c r="H57" s="52">
        <f aca="true" t="shared" si="1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1019060.8</v>
      </c>
      <c r="D58" s="100">
        <f>D59+D62+D63+D64+D65+D66+D67+D70</f>
        <v>1019060.8</v>
      </c>
      <c r="E58" s="100">
        <f>E59+E62+E63+E64+E65+E66+E67+E70</f>
        <v>1019060.8</v>
      </c>
      <c r="F58" s="100">
        <f>F59+F62+F63+F64+F65+F66+F67+F70</f>
        <v>1019060.8</v>
      </c>
      <c r="G58" s="100">
        <f>G59+G62+G63+G64+G65+G66+G67+G70</f>
        <v>0</v>
      </c>
      <c r="H58" s="52">
        <f t="shared" si="1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1"/>
        <v>0</v>
      </c>
      <c r="I59" s="38"/>
    </row>
    <row r="60" spans="1:9" s="39" customFormat="1" ht="15" customHeight="1">
      <c r="A60" s="55" t="s">
        <v>112</v>
      </c>
      <c r="B60" s="71"/>
      <c r="C60" s="45">
        <f>SUM('местный МУН.ЗАД. бюдж:прод.пит.мест'!C60)</f>
        <v>0</v>
      </c>
      <c r="D60" s="45">
        <f>SUM('местный МУН.ЗАД. бюдж:прод.пит.мест'!D60)</f>
        <v>0</v>
      </c>
      <c r="E60" s="45">
        <f>SUM('местный МУН.ЗАД. бюдж:прод.пит.мест'!E60)</f>
        <v>0</v>
      </c>
      <c r="F60" s="45">
        <f>SUM('местный МУН.ЗАД. бюдж:прод.пит.мест'!F60)</f>
        <v>0</v>
      </c>
      <c r="G60" s="45">
        <f>SUM('местный МУН.ЗАД. бюдж:прод.пит.мест'!G60)</f>
        <v>0</v>
      </c>
      <c r="H60" s="52">
        <f t="shared" si="1"/>
        <v>0</v>
      </c>
      <c r="I60" s="40"/>
    </row>
    <row r="61" spans="1:9" s="41" customFormat="1" ht="15" customHeight="1">
      <c r="A61" s="55" t="s">
        <v>113</v>
      </c>
      <c r="B61" s="71"/>
      <c r="C61" s="45">
        <f>SUM('местный МУН.ЗАД. бюдж:прод.пит.мест'!C61)</f>
        <v>0</v>
      </c>
      <c r="D61" s="45">
        <f>SUM('местный МУН.ЗАД. бюдж:прод.пит.мест'!D61)</f>
        <v>0</v>
      </c>
      <c r="E61" s="45">
        <f>SUM('местный МУН.ЗАД. бюдж:прод.пит.мест'!E61)</f>
        <v>0</v>
      </c>
      <c r="F61" s="45">
        <f>SUM('местный МУН.ЗАД. бюдж:прод.пит.мест'!F61)</f>
        <v>0</v>
      </c>
      <c r="G61" s="45">
        <f>SUM('местный МУН.ЗАД. бюдж:прод.пит.мест'!G61)</f>
        <v>0</v>
      </c>
      <c r="H61" s="51">
        <f t="shared" si="1"/>
        <v>0</v>
      </c>
      <c r="I61" s="42"/>
    </row>
    <row r="62" spans="1:9" s="41" customFormat="1" ht="15">
      <c r="A62" s="55" t="s">
        <v>114</v>
      </c>
      <c r="B62" s="71"/>
      <c r="C62" s="45">
        <f>SUM('местный МУН.ЗАД. бюдж:прод.пит.мест'!C62)</f>
        <v>0</v>
      </c>
      <c r="D62" s="45">
        <f>SUM('местный МУН.ЗАД. бюдж:прод.пит.мест'!D62)</f>
        <v>0</v>
      </c>
      <c r="E62" s="45">
        <f>SUM('местный МУН.ЗАД. бюдж:прод.пит.мест'!E62)</f>
        <v>0</v>
      </c>
      <c r="F62" s="45">
        <f>SUM('местный МУН.ЗАД. бюдж:прод.пит.мест'!F62)</f>
        <v>0</v>
      </c>
      <c r="G62" s="45">
        <f>SUM('местный МУН.ЗАД. бюдж:прод.пит.мест'!G62)</f>
        <v>0</v>
      </c>
      <c r="H62" s="51">
        <f t="shared" si="1"/>
        <v>0</v>
      </c>
      <c r="I62" s="42"/>
    </row>
    <row r="63" spans="1:9" s="39" customFormat="1" ht="11.25" customHeight="1">
      <c r="A63" s="55" t="s">
        <v>115</v>
      </c>
      <c r="B63" s="71"/>
      <c r="C63" s="45">
        <f>SUM('местный МУН.ЗАД. бюдж:прод.пит.мест'!C63)</f>
        <v>0</v>
      </c>
      <c r="D63" s="45">
        <f>SUM('местный МУН.ЗАД. бюдж:прод.пит.мест'!D63)</f>
        <v>0</v>
      </c>
      <c r="E63" s="45">
        <f>SUM('местный МУН.ЗАД. бюдж:прод.пит.мест'!E63)</f>
        <v>0</v>
      </c>
      <c r="F63" s="45">
        <f>SUM('местный МУН.ЗАД. бюдж:прод.пит.мест'!F63)</f>
        <v>0</v>
      </c>
      <c r="G63" s="45">
        <f>SUM('местный МУН.ЗАД. бюдж:прод.пит.мест'!G63)</f>
        <v>0</v>
      </c>
      <c r="H63" s="52">
        <f t="shared" si="1"/>
        <v>0</v>
      </c>
      <c r="I63" s="40"/>
    </row>
    <row r="64" spans="1:9" s="39" customFormat="1" ht="12" customHeight="1">
      <c r="A64" s="55" t="s">
        <v>116</v>
      </c>
      <c r="B64" s="71"/>
      <c r="C64" s="45">
        <f>SUM('местный МУН.ЗАД. бюдж:прод.пит.мест'!C64)</f>
        <v>228828.48</v>
      </c>
      <c r="D64" s="45">
        <f>SUM('местный МУН.ЗАД. бюдж:прод.пит.мест'!D64)</f>
        <v>228828.48</v>
      </c>
      <c r="E64" s="45">
        <f>SUM('местный МУН.ЗАД. бюдж:прод.пит.мест'!E64)</f>
        <v>228828.48</v>
      </c>
      <c r="F64" s="45">
        <f>SUM('местный МУН.ЗАД. бюдж:прод.пит.мест'!F64)</f>
        <v>228828.48</v>
      </c>
      <c r="G64" s="45">
        <f>SUM('местный МУН.ЗАД. бюдж:прод.пит.мест'!G64)</f>
        <v>0</v>
      </c>
      <c r="H64" s="52">
        <f t="shared" si="1"/>
        <v>0</v>
      </c>
      <c r="I64" s="40"/>
    </row>
    <row r="65" spans="1:9" s="39" customFormat="1" ht="15">
      <c r="A65" s="55" t="s">
        <v>117</v>
      </c>
      <c r="B65" s="71"/>
      <c r="C65" s="45">
        <f>SUM('местный МУН.ЗАД. бюдж:прод.пит.мест'!C65)</f>
        <v>0</v>
      </c>
      <c r="D65" s="45">
        <f>SUM('местный МУН.ЗАД. бюдж:прод.пит.мест'!D65)</f>
        <v>0</v>
      </c>
      <c r="E65" s="45">
        <f>SUM('местный МУН.ЗАД. бюдж:прод.пит.мест'!E65)</f>
        <v>0</v>
      </c>
      <c r="F65" s="45">
        <f>SUM('местный МУН.ЗАД. бюдж:прод.пит.мест'!F65)</f>
        <v>0</v>
      </c>
      <c r="G65" s="45">
        <f>SUM('местный МУН.ЗАД. бюдж:прод.пит.мест'!G65)</f>
        <v>0</v>
      </c>
      <c r="H65" s="52">
        <f t="shared" si="1"/>
        <v>0</v>
      </c>
      <c r="I65" s="40"/>
    </row>
    <row r="66" spans="1:9" s="41" customFormat="1" ht="24" customHeight="1">
      <c r="A66" s="80" t="s">
        <v>118</v>
      </c>
      <c r="B66" s="71"/>
      <c r="C66" s="45">
        <f>SUM('местный МУН.ЗАД. бюдж:прод.пит.мест'!C66)</f>
        <v>68800</v>
      </c>
      <c r="D66" s="45">
        <f>SUM('местный МУН.ЗАД. бюдж:прод.пит.мест'!D66)</f>
        <v>68800</v>
      </c>
      <c r="E66" s="45">
        <f>SUM('местный МУН.ЗАД. бюдж:прод.пит.мест'!E66)</f>
        <v>68800</v>
      </c>
      <c r="F66" s="45">
        <f>SUM('местный МУН.ЗАД. бюдж:прод.пит.мест'!F66)</f>
        <v>68800</v>
      </c>
      <c r="G66" s="45">
        <f>SUM('местный МУН.ЗАД. бюдж:прод.пит.мест'!G66)</f>
        <v>0</v>
      </c>
      <c r="H66" s="51">
        <f t="shared" si="1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721432.32</v>
      </c>
      <c r="D67" s="100">
        <f>SUM(D68:D69)</f>
        <v>721432.32</v>
      </c>
      <c r="E67" s="100">
        <f>SUM(E68:E69)</f>
        <v>721432.32</v>
      </c>
      <c r="F67" s="100">
        <f>SUM(F68:F69)</f>
        <v>721432.32</v>
      </c>
      <c r="G67" s="100">
        <f>SUM(G68:G69)</f>
        <v>0</v>
      </c>
      <c r="H67" s="52">
        <f t="shared" si="1"/>
        <v>0</v>
      </c>
      <c r="I67" s="64"/>
    </row>
    <row r="68" spans="1:9" s="39" customFormat="1" ht="15">
      <c r="A68" s="55" t="s">
        <v>120</v>
      </c>
      <c r="B68" s="71"/>
      <c r="C68" s="45">
        <f>SUM('местный МУН.ЗАД. бюдж:прод.пит.мест'!C68)</f>
        <v>0</v>
      </c>
      <c r="D68" s="45">
        <f>SUM('местный МУН.ЗАД. бюдж:прод.пит.мест'!D68)</f>
        <v>0</v>
      </c>
      <c r="E68" s="45">
        <f>SUM('местный МУН.ЗАД. бюдж:прод.пит.мест'!E68)</f>
        <v>0</v>
      </c>
      <c r="F68" s="45">
        <f>SUM('местный МУН.ЗАД. бюдж:прод.пит.мест'!F68)</f>
        <v>0</v>
      </c>
      <c r="G68" s="45">
        <f>SUM('местный МУН.ЗАД. бюдж:прод.пит.мест'!G68)</f>
        <v>0</v>
      </c>
      <c r="H68" s="52">
        <f t="shared" si="1"/>
        <v>0</v>
      </c>
      <c r="I68" s="40"/>
    </row>
    <row r="69" spans="1:9" s="41" customFormat="1" ht="12.75" customHeight="1">
      <c r="A69" s="55" t="s">
        <v>145</v>
      </c>
      <c r="B69" s="71"/>
      <c r="C69" s="45">
        <f>SUM('местный МУН.ЗАД. бюдж:прод.пит.мест'!C69)</f>
        <v>721432.32</v>
      </c>
      <c r="D69" s="45">
        <f>SUM('местный МУН.ЗАД. бюдж:прод.пит.мест'!D69)</f>
        <v>721432.32</v>
      </c>
      <c r="E69" s="45">
        <f>SUM('местный МУН.ЗАД. бюдж:прод.пит.мест'!E69)</f>
        <v>721432.32</v>
      </c>
      <c r="F69" s="45">
        <f>SUM('местный МУН.ЗАД. бюдж:прод.пит.мест'!F69)</f>
        <v>721432.32</v>
      </c>
      <c r="G69" s="45">
        <f>SUM('местный МУН.ЗАД. бюдж:прод.пит.мест'!G69)</f>
        <v>0</v>
      </c>
      <c r="H69" s="51">
        <f t="shared" si="1"/>
        <v>0</v>
      </c>
      <c r="I69" s="42"/>
    </row>
    <row r="70" spans="1:11" s="39" customFormat="1" ht="14.25" customHeight="1">
      <c r="A70" s="55" t="s">
        <v>121</v>
      </c>
      <c r="B70" s="71"/>
      <c r="C70" s="45">
        <f>SUM('местный МУН.ЗАД. бюдж:прод.пит.мест'!C70)</f>
        <v>0</v>
      </c>
      <c r="D70" s="45">
        <f>SUM('местный МУН.ЗАД. бюдж:прод.пит.мест'!D70)</f>
        <v>0</v>
      </c>
      <c r="E70" s="45">
        <f>SUM('местный МУН.ЗАД. бюдж:прод.пит.мест'!E70)</f>
        <v>0</v>
      </c>
      <c r="F70" s="45">
        <f>SUM('местный МУН.ЗАД. бюдж:прод.пит.мест'!F70)</f>
        <v>0</v>
      </c>
      <c r="G70" s="45">
        <f>SUM('местный МУН.ЗАД. бюдж:прод.пит.мест'!G70)</f>
        <v>0</v>
      </c>
      <c r="H70" s="52">
        <f t="shared" si="1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1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1"/>
        <v>0</v>
      </c>
      <c r="I72" s="40"/>
    </row>
    <row r="73" spans="1:9" s="23" customFormat="1" ht="15">
      <c r="A73" s="55" t="s">
        <v>124</v>
      </c>
      <c r="B73" s="71" t="s">
        <v>60</v>
      </c>
      <c r="C73" s="45">
        <f>SUM('местный МУН.ЗАД. бюдж:прод.пит.мест'!C73)</f>
        <v>0</v>
      </c>
      <c r="D73" s="45">
        <f>SUM('местный МУН.ЗАД. бюдж:прод.пит.мест'!D73)</f>
        <v>0</v>
      </c>
      <c r="E73" s="45">
        <f>SUM('местный МУН.ЗАД. бюдж:прод.пит.мест'!E73)</f>
        <v>0</v>
      </c>
      <c r="F73" s="45">
        <f>SUM('местный МУН.ЗАД. бюдж:прод.пит.мест'!F73)</f>
        <v>0</v>
      </c>
      <c r="G73" s="45">
        <f>SUM('местный МУН.ЗАД. бюдж:прод.пит.мест'!G73)</f>
        <v>0</v>
      </c>
      <c r="H73" s="52">
        <f t="shared" si="1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2" ref="H75:H93">C75-E75</f>
        <v>0</v>
      </c>
    </row>
    <row r="76" spans="1:8" ht="12.75" customHeight="1">
      <c r="A76" s="55" t="s">
        <v>126</v>
      </c>
      <c r="B76" s="71"/>
      <c r="C76" s="45">
        <f>SUM('местный МУН.ЗАД. бюдж:прод.пит.мест'!C76)</f>
        <v>0</v>
      </c>
      <c r="D76" s="45">
        <f>SUM('местный МУН.ЗАД. бюдж:прод.пит.мест'!D76)</f>
        <v>0</v>
      </c>
      <c r="E76" s="45">
        <f>SUM('местный МУН.ЗАД. бюдж:прод.пит.мест'!E76)</f>
        <v>0</v>
      </c>
      <c r="F76" s="45">
        <f>SUM('местный МУН.ЗАД. бюдж:прод.пит.мест'!F76)</f>
        <v>0</v>
      </c>
      <c r="G76" s="45">
        <f>SUM('местный МУН.ЗАД. бюдж:прод.пит.мест'!G76)</f>
        <v>0</v>
      </c>
      <c r="H76" s="52">
        <f t="shared" si="2"/>
        <v>0</v>
      </c>
    </row>
    <row r="77" spans="1:8" ht="12" customHeight="1">
      <c r="A77" s="55" t="s">
        <v>22</v>
      </c>
      <c r="B77" s="71"/>
      <c r="C77" s="45">
        <f>SUM('местный МУН.ЗАД. бюдж:прод.пит.мест'!C77)</f>
        <v>0</v>
      </c>
      <c r="D77" s="45">
        <f>SUM('местный МУН.ЗАД. бюдж:прод.пит.мест'!D77)</f>
        <v>0</v>
      </c>
      <c r="E77" s="45">
        <f>SUM('местный МУН.ЗАД. бюдж:прод.пит.мест'!E77)</f>
        <v>0</v>
      </c>
      <c r="F77" s="45">
        <f>SUM('местный МУН.ЗАД. бюдж:прод.пит.мест'!F77)</f>
        <v>0</v>
      </c>
      <c r="G77" s="45">
        <f>SUM('местный МУН.ЗАД. бюдж:прод.пит.мест'!G77)</f>
        <v>0</v>
      </c>
      <c r="H77" s="52">
        <f t="shared" si="2"/>
        <v>0</v>
      </c>
    </row>
    <row r="78" spans="1:9" ht="14.25">
      <c r="A78" s="59" t="s">
        <v>127</v>
      </c>
      <c r="B78" s="69">
        <v>290</v>
      </c>
      <c r="C78" s="100">
        <f>SUM(C79:C82)</f>
        <v>117861.59</v>
      </c>
      <c r="D78" s="101">
        <f>SUM(D79:D82)</f>
        <v>117861.59</v>
      </c>
      <c r="E78" s="101">
        <f>SUM(E79:E82)</f>
        <v>117861.59</v>
      </c>
      <c r="F78" s="101">
        <f>SUM(F79:F82)</f>
        <v>117861.59</v>
      </c>
      <c r="G78" s="102">
        <f>SUM(G79:G82)</f>
        <v>0</v>
      </c>
      <c r="H78" s="52">
        <f t="shared" si="2"/>
        <v>0</v>
      </c>
      <c r="I78" s="21"/>
    </row>
    <row r="79" spans="1:8" ht="27" customHeight="1">
      <c r="A79" s="79" t="s">
        <v>128</v>
      </c>
      <c r="B79" s="71"/>
      <c r="C79" s="45">
        <f>SUM('местный МУН.ЗАД. бюдж:прод.пит.мест'!C79)</f>
        <v>117861.59</v>
      </c>
      <c r="D79" s="45">
        <f>SUM('местный МУН.ЗАД. бюдж:прод.пит.мест'!D79)</f>
        <v>117861.59</v>
      </c>
      <c r="E79" s="45">
        <f>SUM('местный МУН.ЗАД. бюдж:прод.пит.мест'!E79)</f>
        <v>117861.59</v>
      </c>
      <c r="F79" s="45">
        <f>SUM('местный МУН.ЗАД. бюдж:прод.пит.мест'!F79)</f>
        <v>117861.59</v>
      </c>
      <c r="G79" s="45">
        <f>SUM('местный МУН.ЗАД. бюдж:прод.пит.мест'!G79)</f>
        <v>0</v>
      </c>
      <c r="H79" s="52">
        <f t="shared" si="2"/>
        <v>0</v>
      </c>
    </row>
    <row r="80" spans="1:8" ht="25.5" customHeight="1">
      <c r="A80" s="79" t="s">
        <v>129</v>
      </c>
      <c r="B80" s="71"/>
      <c r="C80" s="45">
        <f>SUM('местный МУН.ЗАД. бюдж:прод.пит.мест'!C80)</f>
        <v>0</v>
      </c>
      <c r="D80" s="45">
        <f>SUM('местный МУН.ЗАД. бюдж:прод.пит.мест'!D80)</f>
        <v>0</v>
      </c>
      <c r="E80" s="45">
        <f>SUM('местный МУН.ЗАД. бюдж:прод.пит.мест'!E80)</f>
        <v>0</v>
      </c>
      <c r="F80" s="45">
        <f>SUM('местный МУН.ЗАД. бюдж:прод.пит.мест'!F80)</f>
        <v>0</v>
      </c>
      <c r="G80" s="45">
        <f>SUM('местный МУН.ЗАД. бюдж:прод.пит.мест'!G80)</f>
        <v>0</v>
      </c>
      <c r="H80" s="52">
        <f t="shared" si="2"/>
        <v>0</v>
      </c>
    </row>
    <row r="81" spans="1:8" ht="29.25" customHeight="1">
      <c r="A81" s="55" t="s">
        <v>130</v>
      </c>
      <c r="B81" s="71"/>
      <c r="C81" s="45">
        <f>SUM('местный МУН.ЗАД. бюдж:прод.пит.мест'!C81)</f>
        <v>0</v>
      </c>
      <c r="D81" s="45">
        <f>SUM('местный МУН.ЗАД. бюдж:прод.пит.мест'!D81)</f>
        <v>0</v>
      </c>
      <c r="E81" s="45">
        <f>SUM('местный МУН.ЗАД. бюдж:прод.пит.мест'!E81)</f>
        <v>0</v>
      </c>
      <c r="F81" s="45">
        <f>SUM('местный МУН.ЗАД. бюдж:прод.пит.мест'!F81)</f>
        <v>0</v>
      </c>
      <c r="G81" s="45">
        <f>SUM('местный МУН.ЗАД. бюдж:прод.пит.мест'!G81)</f>
        <v>0</v>
      </c>
      <c r="H81" s="52">
        <f t="shared" si="2"/>
        <v>0</v>
      </c>
    </row>
    <row r="82" spans="1:8" ht="15">
      <c r="A82" s="55" t="s">
        <v>131</v>
      </c>
      <c r="B82" s="71"/>
      <c r="C82" s="45">
        <f>SUM('местный МУН.ЗАД. бюдж:прод.пит.мест'!C82)</f>
        <v>0</v>
      </c>
      <c r="D82" s="45">
        <f>SUM('местный МУН.ЗАД. бюдж:прод.пит.мест'!D82)</f>
        <v>0</v>
      </c>
      <c r="E82" s="45">
        <f>SUM('местный МУН.ЗАД. бюдж:прод.пит.мест'!E82)</f>
        <v>0</v>
      </c>
      <c r="F82" s="45">
        <f>SUM('местный МУН.ЗАД. бюдж:прод.пит.мест'!F82)</f>
        <v>0</v>
      </c>
      <c r="G82" s="45">
        <f>SUM('местный МУН.ЗАД. бюдж:прод.пит.мест'!G82)</f>
        <v>0</v>
      </c>
      <c r="H82" s="52">
        <f t="shared" si="2"/>
        <v>0</v>
      </c>
    </row>
    <row r="83" spans="1:8" ht="14.25">
      <c r="A83" s="60" t="s">
        <v>132</v>
      </c>
      <c r="B83" s="69">
        <v>300</v>
      </c>
      <c r="C83" s="100">
        <f>C84+C86</f>
        <v>1614762.78</v>
      </c>
      <c r="D83" s="100">
        <f>D84+D86</f>
        <v>1614762.78</v>
      </c>
      <c r="E83" s="100">
        <f>E84+E86</f>
        <v>1614762.78</v>
      </c>
      <c r="F83" s="100">
        <f>F84+F86</f>
        <v>1614762.78</v>
      </c>
      <c r="G83" s="100">
        <f>G84+G86</f>
        <v>0</v>
      </c>
      <c r="H83" s="52">
        <f t="shared" si="2"/>
        <v>0</v>
      </c>
    </row>
    <row r="84" spans="1:8" ht="15" customHeight="1">
      <c r="A84" s="58" t="s">
        <v>133</v>
      </c>
      <c r="B84" s="72">
        <v>310</v>
      </c>
      <c r="C84" s="100">
        <f>C85</f>
        <v>993546.71</v>
      </c>
      <c r="D84" s="100">
        <f>D85</f>
        <v>993546.71</v>
      </c>
      <c r="E84" s="100">
        <f>E85</f>
        <v>993546.71</v>
      </c>
      <c r="F84" s="100">
        <f>F85</f>
        <v>993546.71</v>
      </c>
      <c r="G84" s="100">
        <f>G85</f>
        <v>0</v>
      </c>
      <c r="H84" s="52">
        <f t="shared" si="2"/>
        <v>0</v>
      </c>
    </row>
    <row r="85" spans="1:8" ht="15.75" customHeight="1">
      <c r="A85" s="55" t="s">
        <v>134</v>
      </c>
      <c r="B85" s="71"/>
      <c r="C85" s="45">
        <f>SUM('местный МУН.ЗАД. бюдж:прод.пит.мест'!C85)</f>
        <v>993546.71</v>
      </c>
      <c r="D85" s="45">
        <f>SUM('местный МУН.ЗАД. бюдж:прод.пит.мест'!D85)</f>
        <v>993546.71</v>
      </c>
      <c r="E85" s="45">
        <f>SUM('местный МУН.ЗАД. бюдж:прод.пит.мест'!E85)</f>
        <v>993546.71</v>
      </c>
      <c r="F85" s="45">
        <f>SUM('местный МУН.ЗАД. бюдж:прод.пит.мест'!F85)</f>
        <v>993546.71</v>
      </c>
      <c r="G85" s="45">
        <f>SUM('местный МУН.ЗАД. бюдж:прод.пит.мест'!G85)</f>
        <v>0</v>
      </c>
      <c r="H85" s="52">
        <f t="shared" si="2"/>
        <v>0</v>
      </c>
    </row>
    <row r="86" spans="1:8" ht="12.75" customHeight="1">
      <c r="A86" s="58" t="s">
        <v>135</v>
      </c>
      <c r="B86" s="72">
        <v>340</v>
      </c>
      <c r="C86" s="100">
        <f>SUM(C87)</f>
        <v>621216.07</v>
      </c>
      <c r="D86" s="101">
        <f>SUM(D87)</f>
        <v>621216.07</v>
      </c>
      <c r="E86" s="101">
        <f>SUM(E87)</f>
        <v>621216.07</v>
      </c>
      <c r="F86" s="101">
        <f>SUM(F87)</f>
        <v>621216.07</v>
      </c>
      <c r="G86" s="102">
        <f>SUM(G87)</f>
        <v>0</v>
      </c>
      <c r="H86" s="52">
        <f t="shared" si="2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621216.07</v>
      </c>
      <c r="D87" s="101">
        <f>SUM(D88:D93)</f>
        <v>621216.07</v>
      </c>
      <c r="E87" s="101">
        <f>SUM(E88:E93)</f>
        <v>621216.07</v>
      </c>
      <c r="F87" s="101">
        <f>SUM(F88:F93)</f>
        <v>621216.07</v>
      </c>
      <c r="G87" s="102">
        <f>SUM(G88:G93)</f>
        <v>0</v>
      </c>
      <c r="H87" s="52">
        <f t="shared" si="2"/>
        <v>0</v>
      </c>
    </row>
    <row r="88" spans="1:8" ht="15" customHeight="1">
      <c r="A88" s="55" t="s">
        <v>137</v>
      </c>
      <c r="B88" s="71"/>
      <c r="C88" s="45">
        <f>SUM('местный МУН.ЗАД. бюдж:прод.пит.мест'!C88)</f>
        <v>0</v>
      </c>
      <c r="D88" s="45">
        <f>SUM('местный МУН.ЗАД. бюдж:прод.пит.мест'!D88)</f>
        <v>0</v>
      </c>
      <c r="E88" s="45">
        <f>SUM('местный МУН.ЗАД. бюдж:прод.пит.мест'!E88)</f>
        <v>0</v>
      </c>
      <c r="F88" s="45">
        <f>SUM('местный МУН.ЗАД. бюдж:прод.пит.мест'!F88)</f>
        <v>0</v>
      </c>
      <c r="G88" s="45">
        <f>SUM('местный МУН.ЗАД. бюдж:прод.пит.мест'!G88)</f>
        <v>0</v>
      </c>
      <c r="H88" s="52">
        <f t="shared" si="2"/>
        <v>0</v>
      </c>
    </row>
    <row r="89" spans="1:8" ht="15">
      <c r="A89" s="55" t="s">
        <v>138</v>
      </c>
      <c r="B89" s="71"/>
      <c r="C89" s="45">
        <f>SUM('местный МУН.ЗАД. бюдж:прод.пит.мест'!C89)</f>
        <v>159716</v>
      </c>
      <c r="D89" s="45">
        <f>SUM('местный МУН.ЗАД. бюдж:прод.пит.мест'!D89)</f>
        <v>159716</v>
      </c>
      <c r="E89" s="45">
        <f>SUM('местный МУН.ЗАД. бюдж:прод.пит.мест'!E89)</f>
        <v>159716</v>
      </c>
      <c r="F89" s="45">
        <f>SUM('местный МУН.ЗАД. бюдж:прод.пит.мест'!F89)</f>
        <v>159716</v>
      </c>
      <c r="G89" s="45">
        <f>SUM('местный МУН.ЗАД. бюдж:прод.пит.мест'!G89)</f>
        <v>0</v>
      </c>
      <c r="H89" s="52">
        <f t="shared" si="2"/>
        <v>0</v>
      </c>
    </row>
    <row r="90" spans="1:8" ht="15">
      <c r="A90" s="55" t="s">
        <v>139</v>
      </c>
      <c r="B90" s="71"/>
      <c r="C90" s="45">
        <f>SUM('местный МУН.ЗАД. бюдж:прод.пит.мест'!C90)</f>
        <v>0</v>
      </c>
      <c r="D90" s="45">
        <f>SUM('местный МУН.ЗАД. бюдж:прод.пит.мест'!D90)</f>
        <v>0</v>
      </c>
      <c r="E90" s="45">
        <f>SUM('местный МУН.ЗАД. бюдж:прод.пит.мест'!E90)</f>
        <v>0</v>
      </c>
      <c r="F90" s="45">
        <f>SUM('местный МУН.ЗАД. бюдж:прод.пит.мест'!F90)</f>
        <v>0</v>
      </c>
      <c r="G90" s="45">
        <f>SUM('местный МУН.ЗАД. бюдж:прод.пит.мест'!G90)</f>
        <v>0</v>
      </c>
      <c r="H90" s="52">
        <f t="shared" si="2"/>
        <v>0</v>
      </c>
    </row>
    <row r="91" spans="1:8" ht="15">
      <c r="A91" s="55" t="s">
        <v>140</v>
      </c>
      <c r="B91" s="71"/>
      <c r="C91" s="45">
        <f>SUM('местный МУН.ЗАД. бюдж:прод.пит.мест'!C91)</f>
        <v>35305</v>
      </c>
      <c r="D91" s="45">
        <f>SUM('местный МУН.ЗАД. бюдж:прод.пит.мест'!D91)</f>
        <v>35305</v>
      </c>
      <c r="E91" s="45">
        <f>SUM('местный МУН.ЗАД. бюдж:прод.пит.мест'!E91)</f>
        <v>35305</v>
      </c>
      <c r="F91" s="45">
        <f>SUM('местный МУН.ЗАД. бюдж:прод.пит.мест'!F91)</f>
        <v>35305</v>
      </c>
      <c r="G91" s="45">
        <f>SUM('местный МУН.ЗАД. бюдж:прод.пит.мест'!G91)</f>
        <v>0</v>
      </c>
      <c r="H91" s="52">
        <f t="shared" si="2"/>
        <v>0</v>
      </c>
    </row>
    <row r="92" spans="1:8" ht="15">
      <c r="A92" s="55" t="s">
        <v>141</v>
      </c>
      <c r="B92" s="71"/>
      <c r="C92" s="45">
        <f>SUM('местный МУН.ЗАД. бюдж:прод.пит.мест'!C92)</f>
        <v>0</v>
      </c>
      <c r="D92" s="45">
        <f>SUM('местный МУН.ЗАД. бюдж:прод.пит.мест'!D92)</f>
        <v>0</v>
      </c>
      <c r="E92" s="45">
        <f>SUM('местный МУН.ЗАД. бюдж:прод.пит.мест'!E92)</f>
        <v>0</v>
      </c>
      <c r="F92" s="45">
        <f>SUM('местный МУН.ЗАД. бюдж:прод.пит.мест'!F92)</f>
        <v>0</v>
      </c>
      <c r="G92" s="45">
        <f>SUM('местный МУН.ЗАД. бюдж:прод.пит.мест'!G92)</f>
        <v>0</v>
      </c>
      <c r="H92" s="52">
        <f t="shared" si="2"/>
        <v>0</v>
      </c>
    </row>
    <row r="93" spans="1:8" ht="15.75" thickBot="1">
      <c r="A93" s="56" t="s">
        <v>142</v>
      </c>
      <c r="B93" s="74"/>
      <c r="C93" s="45">
        <f>SUM('местный МУН.ЗАД. бюдж:прод.пит.мест'!C93)</f>
        <v>426195.07</v>
      </c>
      <c r="D93" s="45">
        <f>SUM('местный МУН.ЗАД. бюдж:прод.пит.мест'!D93)</f>
        <v>426195.07</v>
      </c>
      <c r="E93" s="45">
        <f>SUM('местный МУН.ЗАД. бюдж:прод.пит.мест'!E93)</f>
        <v>426195.07</v>
      </c>
      <c r="F93" s="45">
        <f>SUM('местный МУН.ЗАД. бюдж:прод.пит.мест'!F93)</f>
        <v>426195.07</v>
      </c>
      <c r="G93" s="45">
        <f>SUM('местный МУН.ЗАД. бюдж:прод.пит.мест'!G93)</f>
        <v>0</v>
      </c>
      <c r="H93" s="52">
        <f t="shared" si="2"/>
        <v>0</v>
      </c>
    </row>
    <row r="94" spans="1:8" ht="11.25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205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.5" customHeight="1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D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12">
      <selection activeCell="F81" sqref="F81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24" t="s">
        <v>206</v>
      </c>
      <c r="D9" s="2"/>
      <c r="E9" s="7" t="s">
        <v>8</v>
      </c>
      <c r="F9" s="15"/>
    </row>
    <row r="10" spans="1:6" ht="12.75">
      <c r="A10" s="2" t="s">
        <v>9</v>
      </c>
      <c r="B10" s="75"/>
      <c r="C10" s="2"/>
      <c r="D10" s="2"/>
      <c r="E10" s="7" t="s">
        <v>10</v>
      </c>
      <c r="F10" s="16"/>
    </row>
    <row r="11" spans="2:6" ht="13.5" thickBot="1">
      <c r="B11" s="134"/>
      <c r="C11" s="134"/>
      <c r="D11" s="2"/>
      <c r="F11" s="17">
        <v>383</v>
      </c>
    </row>
    <row r="12" spans="2:6" ht="13.5" thickBot="1">
      <c r="B12" s="24"/>
      <c r="C12" s="25"/>
      <c r="D12" s="2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115889.58</v>
      </c>
      <c r="D17" s="99">
        <f>D19+D27+D71+D74+D78+D83</f>
        <v>115889.58</v>
      </c>
      <c r="E17" s="99">
        <f>E19+E27+E71+E74+E78+E83</f>
        <v>115889.58</v>
      </c>
      <c r="F17" s="99">
        <f>F19+F27+F71+F74+F78+F83</f>
        <v>115889.58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90561.27</v>
      </c>
      <c r="D19" s="101">
        <f>D20+D21+D26</f>
        <v>90561.27</v>
      </c>
      <c r="E19" s="101">
        <f>E20+E21+E26</f>
        <v>90561.27</v>
      </c>
      <c r="F19" s="101">
        <f>F20+F21+F26</f>
        <v>90561.27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>
        <v>69555.5</v>
      </c>
      <c r="D20" s="26">
        <v>69555.5</v>
      </c>
      <c r="E20" s="27">
        <v>69555.5</v>
      </c>
      <c r="F20" s="27">
        <v>69555.5</v>
      </c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170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>
        <v>21005.77</v>
      </c>
      <c r="D26" s="26">
        <v>21005.77</v>
      </c>
      <c r="E26" s="27">
        <v>21005.77</v>
      </c>
      <c r="F26" s="27">
        <v>21005.77</v>
      </c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0</v>
      </c>
      <c r="D27" s="101">
        <f>D28+D29+D30+D39+D40+D58</f>
        <v>0</v>
      </c>
      <c r="E27" s="101">
        <f>E28+E29+E30+E39+E40+E58</f>
        <v>0</v>
      </c>
      <c r="F27" s="101">
        <f>F28+F29+F30+F39+F40+F58</f>
        <v>0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/>
      <c r="E79" s="97">
        <v>0</v>
      </c>
      <c r="F79" s="97">
        <v>0</v>
      </c>
      <c r="G79" s="98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</row>
    <row r="83" spans="1:8" ht="14.25">
      <c r="A83" s="60" t="s">
        <v>132</v>
      </c>
      <c r="B83" s="69">
        <v>300</v>
      </c>
      <c r="C83" s="100">
        <f>C84+C86</f>
        <v>25328.31</v>
      </c>
      <c r="D83" s="100">
        <f>D84+D86</f>
        <v>25328.31</v>
      </c>
      <c r="E83" s="100">
        <f>E84+E86</f>
        <v>25328.31</v>
      </c>
      <c r="F83" s="100">
        <f>F84+F86</f>
        <v>25328.31</v>
      </c>
      <c r="G83" s="100">
        <f>G84+G86</f>
        <v>0</v>
      </c>
      <c r="H83" s="52">
        <f t="shared" si="7"/>
        <v>0</v>
      </c>
    </row>
    <row r="84" spans="1:8" ht="15" customHeight="1">
      <c r="A84" s="58" t="s">
        <v>133</v>
      </c>
      <c r="B84" s="72">
        <v>310</v>
      </c>
      <c r="C84" s="100">
        <f>C85</f>
        <v>10690</v>
      </c>
      <c r="D84" s="100">
        <f>D85</f>
        <v>10690</v>
      </c>
      <c r="E84" s="100">
        <f>E85</f>
        <v>10690</v>
      </c>
      <c r="F84" s="100">
        <f>F85</f>
        <v>10690</v>
      </c>
      <c r="G84" s="100">
        <f>G85</f>
        <v>0</v>
      </c>
      <c r="H84" s="52">
        <f t="shared" si="7"/>
        <v>0</v>
      </c>
    </row>
    <row r="85" spans="1:8" ht="15.75" customHeight="1">
      <c r="A85" s="55" t="s">
        <v>134</v>
      </c>
      <c r="B85" s="71"/>
      <c r="C85" s="106">
        <v>10690</v>
      </c>
      <c r="D85" s="26">
        <v>10690</v>
      </c>
      <c r="E85" s="97">
        <v>10690</v>
      </c>
      <c r="F85" s="27">
        <v>10690</v>
      </c>
      <c r="G85" s="29">
        <f>E85-F85</f>
        <v>0</v>
      </c>
      <c r="H85" s="52">
        <f t="shared" si="7"/>
        <v>0</v>
      </c>
    </row>
    <row r="86" spans="1:8" ht="12.75" customHeight="1">
      <c r="A86" s="58" t="s">
        <v>135</v>
      </c>
      <c r="B86" s="72">
        <v>340</v>
      </c>
      <c r="C86" s="100">
        <f>SUM(C87)</f>
        <v>14638.31</v>
      </c>
      <c r="D86" s="101">
        <f>SUM(D87)</f>
        <v>14638.31</v>
      </c>
      <c r="E86" s="101">
        <f>SUM(E87)</f>
        <v>14638.31</v>
      </c>
      <c r="F86" s="101">
        <f>SUM(F87)</f>
        <v>14638.31</v>
      </c>
      <c r="G86" s="102">
        <f>SUM(G87)</f>
        <v>0</v>
      </c>
      <c r="H86" s="52">
        <f t="shared" si="7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14638.31</v>
      </c>
      <c r="D87" s="101">
        <f>SUM(D88:D93)</f>
        <v>14638.31</v>
      </c>
      <c r="E87" s="101">
        <f>SUM(E88:E93)</f>
        <v>14638.31</v>
      </c>
      <c r="F87" s="101">
        <f>SUM(F88:F93)</f>
        <v>14638.31</v>
      </c>
      <c r="G87" s="102">
        <f>SUM(G88:G93)</f>
        <v>0</v>
      </c>
      <c r="H87" s="52">
        <f t="shared" si="7"/>
        <v>0</v>
      </c>
    </row>
    <row r="88" spans="1:8" ht="15" customHeight="1">
      <c r="A88" s="55" t="s">
        <v>137</v>
      </c>
      <c r="B88" s="71"/>
      <c r="C88" s="106"/>
      <c r="D88" s="26">
        <f>E88</f>
        <v>0</v>
      </c>
      <c r="E88" s="107"/>
      <c r="F88" s="27"/>
      <c r="G88" s="29">
        <f aca="true" t="shared" si="8" ref="G88:G93">E88-F88</f>
        <v>0</v>
      </c>
      <c r="H88" s="52">
        <f t="shared" si="7"/>
        <v>0</v>
      </c>
    </row>
    <row r="89" spans="1:8" ht="15">
      <c r="A89" s="55" t="s">
        <v>138</v>
      </c>
      <c r="B89" s="71"/>
      <c r="C89" s="106"/>
      <c r="D89" s="26">
        <f>E89</f>
        <v>0</v>
      </c>
      <c r="E89" s="107"/>
      <c r="F89" s="27"/>
      <c r="G89" s="29">
        <f t="shared" si="8"/>
        <v>0</v>
      </c>
      <c r="H89" s="52">
        <f t="shared" si="7"/>
        <v>0</v>
      </c>
    </row>
    <row r="90" spans="1:8" ht="15">
      <c r="A90" s="55" t="s">
        <v>139</v>
      </c>
      <c r="B90" s="71"/>
      <c r="C90" s="127"/>
      <c r="D90" s="26">
        <f>E90</f>
        <v>0</v>
      </c>
      <c r="E90" s="27"/>
      <c r="F90" s="27"/>
      <c r="G90" s="29">
        <f t="shared" si="8"/>
        <v>0</v>
      </c>
      <c r="H90" s="52">
        <f t="shared" si="7"/>
        <v>0</v>
      </c>
    </row>
    <row r="91" spans="1:8" ht="15">
      <c r="A91" s="55" t="s">
        <v>140</v>
      </c>
      <c r="B91" s="71"/>
      <c r="C91" s="127">
        <v>7200.36</v>
      </c>
      <c r="D91" s="26">
        <v>7200.36</v>
      </c>
      <c r="E91" s="27">
        <v>7200.36</v>
      </c>
      <c r="F91" s="27">
        <v>7200.36</v>
      </c>
      <c r="G91" s="29">
        <f t="shared" si="8"/>
        <v>0</v>
      </c>
      <c r="H91" s="52">
        <f t="shared" si="7"/>
        <v>0</v>
      </c>
    </row>
    <row r="92" spans="1:8" ht="15">
      <c r="A92" s="55" t="s">
        <v>207</v>
      </c>
      <c r="B92" s="71"/>
      <c r="C92" s="106"/>
      <c r="D92" s="26"/>
      <c r="E92" s="27"/>
      <c r="F92" s="27"/>
      <c r="G92" s="29">
        <f t="shared" si="8"/>
        <v>0</v>
      </c>
      <c r="H92" s="52">
        <f t="shared" si="7"/>
        <v>0</v>
      </c>
    </row>
    <row r="93" spans="1:8" ht="15.75" thickBot="1">
      <c r="A93" s="56" t="s">
        <v>142</v>
      </c>
      <c r="B93" s="74"/>
      <c r="C93" s="108">
        <v>7437.95</v>
      </c>
      <c r="D93" s="26">
        <v>7437.95</v>
      </c>
      <c r="E93" s="110">
        <v>7437.95</v>
      </c>
      <c r="F93" s="110">
        <v>7437.95</v>
      </c>
      <c r="G93" s="28">
        <f t="shared" si="8"/>
        <v>0</v>
      </c>
      <c r="H93" s="52">
        <f t="shared" si="7"/>
        <v>0</v>
      </c>
    </row>
    <row r="94" spans="1:8" ht="12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203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A1:F3"/>
    <mergeCell ref="A5:D5"/>
    <mergeCell ref="B11:C11"/>
    <mergeCell ref="E97:F97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91" sqref="F91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3.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168</v>
      </c>
      <c r="C10" s="2"/>
      <c r="D10" s="2"/>
      <c r="E10" s="7" t="s">
        <v>10</v>
      </c>
      <c r="F10" s="16"/>
    </row>
    <row r="11" spans="2:6" ht="13.5" thickBot="1">
      <c r="B11" s="134" t="s">
        <v>159</v>
      </c>
      <c r="C11" s="134"/>
      <c r="D11" s="2" t="s">
        <v>187</v>
      </c>
      <c r="F11" s="17">
        <v>383</v>
      </c>
    </row>
    <row r="12" spans="1:6" ht="13.5" thickBot="1">
      <c r="A12" s="116" t="s">
        <v>173</v>
      </c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774419.6</v>
      </c>
      <c r="D17" s="99">
        <f>D19+D27+D71+D74+D78+D83</f>
        <v>774419.6</v>
      </c>
      <c r="E17" s="99">
        <f>E19+E27+E71+E74+E78+E83</f>
        <v>774419.6</v>
      </c>
      <c r="F17" s="99">
        <f>F19+F27+F71+F74+F78+F83</f>
        <v>774419.6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614703.6</v>
      </c>
      <c r="D27" s="101">
        <f>D28+D29+D30+D39+D40+D58</f>
        <v>614703.6</v>
      </c>
      <c r="E27" s="101">
        <f>E28+E29+E30+E39+E40+E58</f>
        <v>614703.6</v>
      </c>
      <c r="F27" s="101">
        <f>F28+F29+F30+F39+F40+F58</f>
        <v>614703.6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4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614703.6</v>
      </c>
      <c r="D58" s="100">
        <f>D59+D62+D63+D64+D65+D66+D67+D70</f>
        <v>614703.6</v>
      </c>
      <c r="E58" s="100">
        <f>E59+E62+E63+E64+E65+E66+E67+E70</f>
        <v>614703.6</v>
      </c>
      <c r="F58" s="100">
        <f>F59+F62+F63+F64+F65+F66+F67+F70</f>
        <v>614703.6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614703.6</v>
      </c>
      <c r="D67" s="100">
        <f>SUM(D68:D69)</f>
        <v>614703.6</v>
      </c>
      <c r="E67" s="100">
        <f>SUM(E68:E69)</f>
        <v>614703.6</v>
      </c>
      <c r="F67" s="100">
        <f>SUM(F68:F69)</f>
        <v>614703.6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>
        <v>614703.6</v>
      </c>
      <c r="D69" s="26">
        <f>E69</f>
        <v>614703.6</v>
      </c>
      <c r="E69" s="26">
        <v>614703.6</v>
      </c>
      <c r="F69" s="26">
        <v>614703.6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159716</v>
      </c>
      <c r="D83" s="100">
        <f>D84+D86</f>
        <v>159716</v>
      </c>
      <c r="E83" s="100">
        <f>E84+E86</f>
        <v>159716</v>
      </c>
      <c r="F83" s="100">
        <f>F84+F86</f>
        <v>159716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159716</v>
      </c>
      <c r="D86" s="101">
        <f>SUM(D87)</f>
        <v>159716</v>
      </c>
      <c r="E86" s="101">
        <f>SUM(E87)</f>
        <v>159716</v>
      </c>
      <c r="F86" s="101">
        <f>SUM(F87)</f>
        <v>159716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159716</v>
      </c>
      <c r="D87" s="101">
        <f>D89</f>
        <v>159716</v>
      </c>
      <c r="E87" s="101">
        <f>SUM(E88:E93)</f>
        <v>159716</v>
      </c>
      <c r="F87" s="101">
        <f>SUM(F88:F93)</f>
        <v>159716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>
        <v>159716</v>
      </c>
      <c r="D89" s="26">
        <f>E89</f>
        <v>159716</v>
      </c>
      <c r="E89" s="97">
        <v>159716</v>
      </c>
      <c r="F89" s="27">
        <v>159716</v>
      </c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>
        <v>0</v>
      </c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/>
      <c r="D93" s="26">
        <f t="shared" si="9"/>
        <v>0</v>
      </c>
      <c r="E93" s="109"/>
      <c r="F93" s="110"/>
      <c r="G93" s="28">
        <f t="shared" si="10"/>
        <v>0</v>
      </c>
      <c r="H93" s="52">
        <f t="shared" si="8"/>
        <v>0</v>
      </c>
    </row>
    <row r="94" spans="1:8" ht="15">
      <c r="A94" s="87"/>
      <c r="B94" s="84"/>
      <c r="C94" s="88"/>
      <c r="D94" s="91"/>
      <c r="E94" s="90"/>
      <c r="F94" s="88"/>
      <c r="G94" s="89"/>
      <c r="H94" s="52"/>
    </row>
    <row r="95" ht="0.75" customHeight="1"/>
    <row r="96" spans="1:7" ht="15.75">
      <c r="A96" s="82" t="s">
        <v>204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25" sqref="F25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164</v>
      </c>
      <c r="C10" s="115">
        <v>5222800612</v>
      </c>
      <c r="D10" s="2" t="s">
        <v>163</v>
      </c>
      <c r="E10" s="7" t="s">
        <v>10</v>
      </c>
      <c r="F10" s="16"/>
    </row>
    <row r="11" spans="2:6" ht="13.5" thickBot="1">
      <c r="B11" s="134" t="s">
        <v>169</v>
      </c>
      <c r="C11" s="134"/>
      <c r="D11" s="134"/>
      <c r="E11" s="135"/>
      <c r="F11" s="17">
        <v>383</v>
      </c>
    </row>
    <row r="12" spans="1:6" ht="13.5" thickBot="1">
      <c r="A12" s="116" t="s">
        <v>173</v>
      </c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21647.6</v>
      </c>
      <c r="D17" s="99">
        <f>D19+D27+D71+D74+D78+D83</f>
        <v>21647.6</v>
      </c>
      <c r="E17" s="99">
        <f>E19+E27+E71+E74+E78+E83</f>
        <v>21647.6</v>
      </c>
      <c r="F17" s="99">
        <f>F19+F27+F71+F74+F78+F83</f>
        <v>21647.6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>
        <v>0</v>
      </c>
      <c r="F20" s="27">
        <v>0</v>
      </c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>
        <v>0</v>
      </c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>
        <v>0</v>
      </c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>
        <v>0</v>
      </c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21647.6</v>
      </c>
      <c r="D27" s="101">
        <f>D28+D29+D30+D39+D40+D58</f>
        <v>21647.6</v>
      </c>
      <c r="E27" s="101">
        <f>E28+E29+E30+E39+E40+E58</f>
        <v>21647.6</v>
      </c>
      <c r="F27" s="101">
        <f>F28+F29+F30+F39+F40+F58</f>
        <v>21647.6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>
        <v>21647.6</v>
      </c>
      <c r="D28" s="26">
        <f>E28</f>
        <v>21647.6</v>
      </c>
      <c r="E28" s="27">
        <v>21647.6</v>
      </c>
      <c r="F28" s="27">
        <v>21647.6</v>
      </c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>
        <v>0</v>
      </c>
      <c r="F29" s="27">
        <v>0</v>
      </c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>
        <v>0</v>
      </c>
      <c r="F54" s="26">
        <v>0</v>
      </c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6"/>
        <v>0</v>
      </c>
      <c r="E64" s="27">
        <v>0</v>
      </c>
      <c r="F64" s="27">
        <v>0</v>
      </c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/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/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/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/>
      <c r="C91" s="106"/>
      <c r="D91" s="26">
        <f t="shared" si="9"/>
        <v>0</v>
      </c>
      <c r="E91" s="10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/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/>
      <c r="C93" s="108"/>
      <c r="D93" s="26">
        <f t="shared" si="9"/>
        <v>0</v>
      </c>
      <c r="E93" s="109"/>
      <c r="F93" s="110"/>
      <c r="G93" s="28">
        <f t="shared" si="10"/>
        <v>0</v>
      </c>
      <c r="H93" s="52">
        <f t="shared" si="8"/>
        <v>0</v>
      </c>
    </row>
    <row r="94" spans="1:8" ht="15">
      <c r="A94" s="87"/>
      <c r="B94" s="84"/>
      <c r="C94" s="88"/>
      <c r="D94" s="91"/>
      <c r="E94" s="90"/>
      <c r="F94" s="88"/>
      <c r="G94" s="89"/>
      <c r="H94" s="52"/>
    </row>
    <row r="95" ht="2.25" customHeight="1"/>
    <row r="96" spans="1:7" ht="15.75">
      <c r="A96" s="82" t="s">
        <v>205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E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  <ignoredErrors>
    <ignoredError sqref="D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29" sqref="F29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164</v>
      </c>
      <c r="C10" s="115">
        <v>5222800612</v>
      </c>
      <c r="D10" s="2" t="s">
        <v>172</v>
      </c>
      <c r="E10" s="7" t="s">
        <v>10</v>
      </c>
      <c r="F10" s="16"/>
    </row>
    <row r="11" spans="2:6" ht="13.5" thickBot="1">
      <c r="B11" s="134" t="s">
        <v>169</v>
      </c>
      <c r="C11" s="134"/>
      <c r="D11" s="134"/>
      <c r="E11" s="135"/>
      <c r="F11" s="17">
        <v>383</v>
      </c>
    </row>
    <row r="12" spans="1:6" ht="13.5" thickBot="1">
      <c r="A12" s="116" t="s">
        <v>173</v>
      </c>
      <c r="B12" s="24"/>
      <c r="C12" s="25"/>
      <c r="D12" s="2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9902.88</v>
      </c>
      <c r="D17" s="99">
        <f>D19+D27+D71+D74+D78+D83</f>
        <v>9902.88</v>
      </c>
      <c r="E17" s="99">
        <f>E19+E27+E71+E74+E78+E83</f>
        <v>9902.88</v>
      </c>
      <c r="F17" s="99">
        <f>F19+F27+F71+F74+F78+F83</f>
        <v>9902.88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9902.88</v>
      </c>
      <c r="D27" s="101">
        <f>D28+D29+D30+D39+D40+D58</f>
        <v>9902.88</v>
      </c>
      <c r="E27" s="101">
        <f>E28+E29+E30+E39+E40+E58</f>
        <v>9902.88</v>
      </c>
      <c r="F27" s="101">
        <f>F28+F29+F30+F39+F40+F58</f>
        <v>9902.88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>
        <v>9902.88</v>
      </c>
      <c r="D28" s="26">
        <f>E28</f>
        <v>9902.88</v>
      </c>
      <c r="E28" s="27">
        <v>9902.88</v>
      </c>
      <c r="F28" s="27">
        <v>9902.88</v>
      </c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09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5.25" customHeight="1">
      <c r="A94" s="87"/>
      <c r="B94" s="84"/>
      <c r="C94" s="88"/>
      <c r="D94" s="91"/>
      <c r="E94" s="90"/>
      <c r="F94" s="88"/>
      <c r="G94" s="89"/>
      <c r="H94" s="52"/>
      <c r="J94"/>
      <c r="K94"/>
    </row>
    <row r="96" spans="1:11" s="2" customFormat="1" ht="15.75">
      <c r="A96" s="82" t="s">
        <v>205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5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A1:F3"/>
    <mergeCell ref="A5:D5"/>
    <mergeCell ref="B11:E11"/>
    <mergeCell ref="E97:F97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A5" sqref="A5:D5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114" t="s">
        <v>172</v>
      </c>
      <c r="D8" s="2"/>
      <c r="E8" s="7" t="s">
        <v>6</v>
      </c>
      <c r="F8" s="13"/>
    </row>
    <row r="9" spans="1:6" ht="12.75">
      <c r="A9" s="2" t="s">
        <v>7</v>
      </c>
      <c r="B9" s="25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165</v>
      </c>
      <c r="C10" s="2"/>
      <c r="D10" s="2"/>
      <c r="E10" s="7" t="s">
        <v>10</v>
      </c>
      <c r="F10" s="16"/>
    </row>
    <row r="11" spans="1:6" ht="13.5" thickBot="1">
      <c r="A11" s="112" t="s">
        <v>173</v>
      </c>
      <c r="B11" s="136" t="s">
        <v>174</v>
      </c>
      <c r="C11" s="136"/>
      <c r="D11" s="114" t="s">
        <v>154</v>
      </c>
      <c r="F11" s="17">
        <v>383</v>
      </c>
    </row>
    <row r="12" spans="2:6" ht="13.5" thickBot="1">
      <c r="B12" s="24"/>
      <c r="C12" s="25"/>
      <c r="D12" s="2"/>
      <c r="F12" s="18"/>
    </row>
    <row r="13" spans="1:7" ht="12.75" hidden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0</v>
      </c>
      <c r="D17" s="99">
        <f>D19+D27+D71+D74+D78+D83</f>
        <v>0</v>
      </c>
      <c r="E17" s="99">
        <f>E19+E27+E71+E74+E78+E83</f>
        <v>0</v>
      </c>
      <c r="F17" s="99">
        <f>F19+F27+F71+F74+F78+F83</f>
        <v>0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 t="s">
        <v>146</v>
      </c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 t="s">
        <v>147</v>
      </c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 t="s">
        <v>148</v>
      </c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 t="s">
        <v>149</v>
      </c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56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0</v>
      </c>
      <c r="D27" s="101">
        <f>D28+D29+D30+D39+D40+D58</f>
        <v>0</v>
      </c>
      <c r="E27" s="101">
        <f>E28+E29+E30+E39+E40+E58</f>
        <v>0</v>
      </c>
      <c r="F27" s="101">
        <f>F28+F29+F30+F39+F40+F58</f>
        <v>0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 t="s">
        <v>24</v>
      </c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 t="s">
        <v>25</v>
      </c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 t="s">
        <v>26</v>
      </c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 t="s">
        <v>27</v>
      </c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 t="s">
        <v>29</v>
      </c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 t="s">
        <v>30</v>
      </c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 t="s">
        <v>31</v>
      </c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 t="s">
        <v>33</v>
      </c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 t="s">
        <v>34</v>
      </c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 t="s">
        <v>35</v>
      </c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 t="s">
        <v>36</v>
      </c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 t="s">
        <v>37</v>
      </c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 t="s">
        <v>38</v>
      </c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 t="s">
        <v>39</v>
      </c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 t="s">
        <v>41</v>
      </c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 t="s">
        <v>42</v>
      </c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 t="s">
        <v>43</v>
      </c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 t="s">
        <v>44</v>
      </c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 t="s">
        <v>45</v>
      </c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 t="s">
        <v>46</v>
      </c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 t="s">
        <v>47</v>
      </c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aca="true" t="shared" si="5" ref="H57:H73">C57-E57</f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5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5"/>
        <v>0</v>
      </c>
      <c r="I59" s="38"/>
    </row>
    <row r="60" spans="1:9" s="39" customFormat="1" ht="15" customHeight="1">
      <c r="A60" s="55" t="s">
        <v>112</v>
      </c>
      <c r="B60" s="71" t="s">
        <v>49</v>
      </c>
      <c r="C60" s="45"/>
      <c r="D60" s="26">
        <f aca="true" t="shared" si="6" ref="D60:D66">E60</f>
        <v>0</v>
      </c>
      <c r="E60" s="27"/>
      <c r="F60" s="27"/>
      <c r="G60" s="29">
        <f aca="true" t="shared" si="7" ref="G60:G66">E60-F60</f>
        <v>0</v>
      </c>
      <c r="H60" s="52">
        <f t="shared" si="5"/>
        <v>0</v>
      </c>
      <c r="I60" s="40"/>
    </row>
    <row r="61" spans="1:9" s="41" customFormat="1" ht="15" customHeight="1">
      <c r="A61" s="55" t="s">
        <v>113</v>
      </c>
      <c r="B61" s="71" t="s">
        <v>50</v>
      </c>
      <c r="C61" s="45"/>
      <c r="D61" s="26">
        <f t="shared" si="6"/>
        <v>0</v>
      </c>
      <c r="E61" s="27"/>
      <c r="F61" s="27"/>
      <c r="G61" s="29">
        <f t="shared" si="7"/>
        <v>0</v>
      </c>
      <c r="H61" s="51">
        <f t="shared" si="5"/>
        <v>0</v>
      </c>
      <c r="I61" s="42"/>
    </row>
    <row r="62" spans="1:9" s="41" customFormat="1" ht="15">
      <c r="A62" s="55" t="s">
        <v>114</v>
      </c>
      <c r="B62" s="71" t="s">
        <v>51</v>
      </c>
      <c r="C62" s="45"/>
      <c r="D62" s="26">
        <f t="shared" si="6"/>
        <v>0</v>
      </c>
      <c r="E62" s="26"/>
      <c r="F62" s="26"/>
      <c r="G62" s="29">
        <f t="shared" si="7"/>
        <v>0</v>
      </c>
      <c r="H62" s="51">
        <f t="shared" si="5"/>
        <v>0</v>
      </c>
      <c r="I62" s="42"/>
    </row>
    <row r="63" spans="1:9" s="39" customFormat="1" ht="11.25" customHeight="1">
      <c r="A63" s="55" t="s">
        <v>115</v>
      </c>
      <c r="B63" s="71" t="s">
        <v>52</v>
      </c>
      <c r="C63" s="45"/>
      <c r="D63" s="26">
        <f t="shared" si="6"/>
        <v>0</v>
      </c>
      <c r="E63" s="27"/>
      <c r="F63" s="27"/>
      <c r="G63" s="29">
        <f t="shared" si="7"/>
        <v>0</v>
      </c>
      <c r="H63" s="52">
        <f t="shared" si="5"/>
        <v>0</v>
      </c>
      <c r="I63" s="40"/>
    </row>
    <row r="64" spans="1:9" s="39" customFormat="1" ht="12" customHeight="1">
      <c r="A64" s="55" t="s">
        <v>116</v>
      </c>
      <c r="B64" s="71" t="s">
        <v>53</v>
      </c>
      <c r="C64" s="45"/>
      <c r="D64" s="26">
        <f t="shared" si="6"/>
        <v>0</v>
      </c>
      <c r="E64" s="27"/>
      <c r="F64" s="27"/>
      <c r="G64" s="29">
        <f t="shared" si="7"/>
        <v>0</v>
      </c>
      <c r="H64" s="52">
        <f t="shared" si="5"/>
        <v>0</v>
      </c>
      <c r="I64" s="40"/>
    </row>
    <row r="65" spans="1:9" s="39" customFormat="1" ht="15">
      <c r="A65" s="55" t="s">
        <v>117</v>
      </c>
      <c r="B65" s="71" t="s">
        <v>54</v>
      </c>
      <c r="C65" s="45"/>
      <c r="D65" s="26">
        <f t="shared" si="6"/>
        <v>0</v>
      </c>
      <c r="E65" s="27"/>
      <c r="F65" s="27"/>
      <c r="G65" s="29">
        <f t="shared" si="7"/>
        <v>0</v>
      </c>
      <c r="H65" s="52">
        <f t="shared" si="5"/>
        <v>0</v>
      </c>
      <c r="I65" s="40"/>
    </row>
    <row r="66" spans="1:9" s="41" customFormat="1" ht="24" customHeight="1">
      <c r="A66" s="80" t="s">
        <v>118</v>
      </c>
      <c r="B66" s="71" t="s">
        <v>55</v>
      </c>
      <c r="C66" s="45"/>
      <c r="D66" s="26">
        <f t="shared" si="6"/>
        <v>0</v>
      </c>
      <c r="E66" s="27"/>
      <c r="F66" s="27"/>
      <c r="G66" s="29">
        <f t="shared" si="7"/>
        <v>0</v>
      </c>
      <c r="H66" s="51">
        <f t="shared" si="5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5"/>
        <v>0</v>
      </c>
      <c r="I67" s="64"/>
    </row>
    <row r="68" spans="1:9" s="39" customFormat="1" ht="15">
      <c r="A68" s="55" t="s">
        <v>120</v>
      </c>
      <c r="B68" s="71" t="s">
        <v>57</v>
      </c>
      <c r="C68" s="45"/>
      <c r="D68" s="26">
        <f>E68</f>
        <v>0</v>
      </c>
      <c r="E68" s="27"/>
      <c r="F68" s="27"/>
      <c r="G68" s="29">
        <f>E68-F68</f>
        <v>0</v>
      </c>
      <c r="H68" s="52">
        <f t="shared" si="5"/>
        <v>0</v>
      </c>
      <c r="I68" s="40"/>
    </row>
    <row r="69" spans="1:9" s="41" customFormat="1" ht="12.75" customHeight="1">
      <c r="A69" s="55" t="s">
        <v>145</v>
      </c>
      <c r="B69" s="71" t="s">
        <v>58</v>
      </c>
      <c r="C69" s="45">
        <v>0</v>
      </c>
      <c r="D69" s="26">
        <f>E69</f>
        <v>0</v>
      </c>
      <c r="E69" s="26">
        <v>0</v>
      </c>
      <c r="F69" s="26">
        <v>0</v>
      </c>
      <c r="G69" s="29">
        <f>E69-F69</f>
        <v>0</v>
      </c>
      <c r="H69" s="51">
        <f t="shared" si="5"/>
        <v>0</v>
      </c>
      <c r="I69" s="42"/>
    </row>
    <row r="70" spans="1:11" s="39" customFormat="1" ht="14.25" customHeight="1">
      <c r="A70" s="55" t="s">
        <v>121</v>
      </c>
      <c r="B70" s="71" t="s">
        <v>59</v>
      </c>
      <c r="C70" s="45"/>
      <c r="D70" s="26">
        <f>E70</f>
        <v>0</v>
      </c>
      <c r="E70" s="27"/>
      <c r="F70" s="27"/>
      <c r="G70" s="29">
        <f>E70-F70</f>
        <v>0</v>
      </c>
      <c r="H70" s="52">
        <f t="shared" si="5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5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5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5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8" ref="H75:H93">C75-E75</f>
        <v>0</v>
      </c>
    </row>
    <row r="76" spans="1:8" ht="12.75" customHeight="1">
      <c r="A76" s="55" t="s">
        <v>126</v>
      </c>
      <c r="B76" s="71" t="s">
        <v>61</v>
      </c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8"/>
        <v>0</v>
      </c>
    </row>
    <row r="77" spans="1:8" ht="12" customHeight="1">
      <c r="A77" s="55" t="s">
        <v>22</v>
      </c>
      <c r="B77" s="71" t="s">
        <v>62</v>
      </c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8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8"/>
        <v>0</v>
      </c>
      <c r="I78" s="21"/>
    </row>
    <row r="79" spans="1:8" ht="27" customHeight="1">
      <c r="A79" s="79" t="s">
        <v>128</v>
      </c>
      <c r="B79" s="71" t="s">
        <v>63</v>
      </c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8"/>
        <v>0</v>
      </c>
    </row>
    <row r="80" spans="1:8" ht="25.5" customHeight="1">
      <c r="A80" s="79" t="s">
        <v>129</v>
      </c>
      <c r="B80" s="71" t="s">
        <v>64</v>
      </c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8"/>
        <v>0</v>
      </c>
    </row>
    <row r="81" spans="1:8" ht="29.25" customHeight="1">
      <c r="A81" s="55" t="s">
        <v>130</v>
      </c>
      <c r="B81" s="71" t="s">
        <v>65</v>
      </c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8"/>
        <v>0</v>
      </c>
    </row>
    <row r="82" spans="1:8" ht="15">
      <c r="A82" s="55" t="s">
        <v>131</v>
      </c>
      <c r="B82" s="71" t="s">
        <v>66</v>
      </c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8"/>
        <v>0</v>
      </c>
    </row>
    <row r="83" spans="1:8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8"/>
        <v>0</v>
      </c>
    </row>
    <row r="84" spans="1:8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8"/>
        <v>0</v>
      </c>
    </row>
    <row r="85" spans="1:8" ht="15.75" customHeight="1">
      <c r="A85" s="55" t="s">
        <v>134</v>
      </c>
      <c r="B85" s="71" t="s">
        <v>67</v>
      </c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8"/>
        <v>0</v>
      </c>
    </row>
    <row r="86" spans="1:8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8"/>
        <v>0</v>
      </c>
    </row>
    <row r="87" spans="1:8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8"/>
        <v>0</v>
      </c>
    </row>
    <row r="88" spans="1:8" ht="15" customHeight="1">
      <c r="A88" s="55" t="s">
        <v>137</v>
      </c>
      <c r="B88" s="71" t="s">
        <v>69</v>
      </c>
      <c r="C88" s="106"/>
      <c r="D88" s="26">
        <f aca="true" t="shared" si="9" ref="D88:D93">E88</f>
        <v>0</v>
      </c>
      <c r="E88" s="107"/>
      <c r="F88" s="27"/>
      <c r="G88" s="29">
        <f aca="true" t="shared" si="10" ref="G88:G93">E88-F88</f>
        <v>0</v>
      </c>
      <c r="H88" s="52">
        <f t="shared" si="8"/>
        <v>0</v>
      </c>
    </row>
    <row r="89" spans="1:8" ht="15">
      <c r="A89" s="55" t="s">
        <v>138</v>
      </c>
      <c r="B89" s="71" t="s">
        <v>70</v>
      </c>
      <c r="C89" s="106"/>
      <c r="D89" s="26">
        <f t="shared" si="9"/>
        <v>0</v>
      </c>
      <c r="E89" s="107"/>
      <c r="F89" s="27"/>
      <c r="G89" s="29">
        <f t="shared" si="10"/>
        <v>0</v>
      </c>
      <c r="H89" s="52">
        <f t="shared" si="8"/>
        <v>0</v>
      </c>
    </row>
    <row r="90" spans="1:8" ht="15">
      <c r="A90" s="55" t="s">
        <v>139</v>
      </c>
      <c r="B90" s="71" t="s">
        <v>71</v>
      </c>
      <c r="C90" s="106"/>
      <c r="D90" s="26">
        <f t="shared" si="9"/>
        <v>0</v>
      </c>
      <c r="E90" s="107"/>
      <c r="F90" s="27"/>
      <c r="G90" s="29">
        <f t="shared" si="10"/>
        <v>0</v>
      </c>
      <c r="H90" s="52">
        <f t="shared" si="8"/>
        <v>0</v>
      </c>
    </row>
    <row r="91" spans="1:8" ht="15">
      <c r="A91" s="55" t="s">
        <v>140</v>
      </c>
      <c r="B91" s="71" t="s">
        <v>72</v>
      </c>
      <c r="C91" s="106"/>
      <c r="D91" s="26">
        <f t="shared" si="9"/>
        <v>0</v>
      </c>
      <c r="E91" s="97"/>
      <c r="F91" s="27"/>
      <c r="G91" s="29">
        <f t="shared" si="10"/>
        <v>0</v>
      </c>
      <c r="H91" s="52">
        <f t="shared" si="8"/>
        <v>0</v>
      </c>
    </row>
    <row r="92" spans="1:8" ht="15">
      <c r="A92" s="55" t="s">
        <v>141</v>
      </c>
      <c r="B92" s="71" t="s">
        <v>73</v>
      </c>
      <c r="C92" s="106"/>
      <c r="D92" s="94">
        <f t="shared" si="9"/>
        <v>0</v>
      </c>
      <c r="E92" s="107"/>
      <c r="F92" s="27"/>
      <c r="G92" s="29">
        <f t="shared" si="10"/>
        <v>0</v>
      </c>
      <c r="H92" s="52">
        <f t="shared" si="8"/>
        <v>0</v>
      </c>
    </row>
    <row r="93" spans="1:8" ht="15.75" thickBot="1">
      <c r="A93" s="56" t="s">
        <v>142</v>
      </c>
      <c r="B93" s="74" t="s">
        <v>74</v>
      </c>
      <c r="C93" s="108"/>
      <c r="D93" s="26">
        <f t="shared" si="9"/>
        <v>0</v>
      </c>
      <c r="E93" s="122"/>
      <c r="F93" s="110"/>
      <c r="G93" s="28">
        <f t="shared" si="10"/>
        <v>0</v>
      </c>
      <c r="H93" s="52">
        <f t="shared" si="8"/>
        <v>0</v>
      </c>
    </row>
    <row r="94" spans="1:8" ht="14.25" customHeight="1">
      <c r="A94" s="87"/>
      <c r="B94" s="84"/>
      <c r="C94" s="88"/>
      <c r="D94" s="91"/>
      <c r="E94" s="90"/>
      <c r="F94" s="88"/>
      <c r="G94" s="89"/>
      <c r="H94" s="52"/>
    </row>
    <row r="95" ht="12.75" hidden="1"/>
    <row r="96" spans="1:7" ht="15.75">
      <c r="A96" s="82" t="s">
        <v>205</v>
      </c>
      <c r="D96" s="83" t="s">
        <v>189</v>
      </c>
      <c r="E96" s="83"/>
      <c r="F96" s="85"/>
      <c r="G96" s="1"/>
    </row>
    <row r="97" spans="1:6" ht="15" customHeight="1">
      <c r="A97" s="84" t="s">
        <v>143</v>
      </c>
      <c r="E97" s="128" t="s">
        <v>143</v>
      </c>
      <c r="F97" s="128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E97:F97"/>
    <mergeCell ref="A1:F3"/>
    <mergeCell ref="A5:D5"/>
    <mergeCell ref="B11:C11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86" sqref="F86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175</v>
      </c>
      <c r="C10" s="2"/>
      <c r="D10" s="2"/>
      <c r="E10" s="7" t="s">
        <v>10</v>
      </c>
      <c r="F10" s="16"/>
    </row>
    <row r="11" spans="1:6" ht="13.5" thickBot="1">
      <c r="A11" s="137" t="s">
        <v>177</v>
      </c>
      <c r="B11" s="137"/>
      <c r="C11" s="137"/>
      <c r="D11" s="137"/>
      <c r="E11" s="138"/>
      <c r="F11" s="17">
        <v>383</v>
      </c>
    </row>
    <row r="12" spans="1:6" ht="13.5" thickBot="1">
      <c r="A12" s="139" t="s">
        <v>176</v>
      </c>
      <c r="B12" s="139"/>
      <c r="C12" s="139"/>
      <c r="D12" s="139"/>
      <c r="E12" s="139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46537.1</v>
      </c>
      <c r="D17" s="99">
        <f>D19+D27+D71+D74+D78+D83</f>
        <v>46537.1</v>
      </c>
      <c r="E17" s="99">
        <f>E19+E27+E71+E74+E78+E83</f>
        <v>46537.1</v>
      </c>
      <c r="F17" s="99">
        <f>F19+F27+F71+F74+F78+F83</f>
        <v>46537.1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34557.1</v>
      </c>
      <c r="D27" s="101">
        <f>D28+D29+D30+D39+D40+D58</f>
        <v>34557.1</v>
      </c>
      <c r="E27" s="101">
        <f>E28+E29+E30+E39+E40+E58</f>
        <v>34557.1</v>
      </c>
      <c r="F27" s="101">
        <f>F28+F29+F30+F39+F40+F58</f>
        <v>34557.1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34557.1</v>
      </c>
      <c r="D40" s="100">
        <f>D41+D42+D48+D49+D50+D55+D56+D57</f>
        <v>34557.1</v>
      </c>
      <c r="E40" s="100">
        <f>E41+E42+E48+E49+E50+E55+E56+E57</f>
        <v>34557.1</v>
      </c>
      <c r="F40" s="100">
        <f>F41+F42+F48+F49+F50+F55+F56+F57</f>
        <v>34557.1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34557.1</v>
      </c>
      <c r="D50" s="101">
        <f>SUM(D51:D54)</f>
        <v>34557.1</v>
      </c>
      <c r="E50" s="101">
        <f>SUM(E51:E54)</f>
        <v>34557.1</v>
      </c>
      <c r="F50" s="101">
        <f>SUM(F51:F54)</f>
        <v>34557.1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>
        <v>34557.1</v>
      </c>
      <c r="D54" s="26">
        <f t="shared" si="3"/>
        <v>34557.1</v>
      </c>
      <c r="E54" s="26">
        <v>34557.1</v>
      </c>
      <c r="F54" s="26">
        <v>34557.1</v>
      </c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11980</v>
      </c>
      <c r="D83" s="100">
        <f>D84+D86</f>
        <v>11980</v>
      </c>
      <c r="E83" s="100">
        <f>E84+E86</f>
        <v>11980</v>
      </c>
      <c r="F83" s="100">
        <f>F84+F86</f>
        <v>11980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11980</v>
      </c>
      <c r="D84" s="100">
        <f>D85</f>
        <v>11980</v>
      </c>
      <c r="E84" s="100">
        <f>E85</f>
        <v>11980</v>
      </c>
      <c r="F84" s="100">
        <f>F85</f>
        <v>11980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>
        <v>11980</v>
      </c>
      <c r="D85" s="26">
        <f>E85</f>
        <v>11980</v>
      </c>
      <c r="E85" s="97">
        <v>11980</v>
      </c>
      <c r="F85" s="27">
        <v>11980</v>
      </c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09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15">
      <c r="A94" s="87"/>
      <c r="B94" s="84"/>
      <c r="C94" s="88"/>
      <c r="D94" s="91"/>
      <c r="E94" s="90"/>
      <c r="F94" s="88"/>
      <c r="G94" s="89"/>
      <c r="H94" s="52"/>
      <c r="J94"/>
      <c r="K94"/>
    </row>
    <row r="95" ht="4.5" customHeight="1"/>
    <row r="96" spans="1:11" s="2" customFormat="1" ht="15.75">
      <c r="A96" s="82" t="s">
        <v>203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5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5">
    <mergeCell ref="A1:F3"/>
    <mergeCell ref="A5:D5"/>
    <mergeCell ref="E97:F97"/>
    <mergeCell ref="A11:E11"/>
    <mergeCell ref="A12:E12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E88" sqref="E88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199</v>
      </c>
      <c r="C10" s="2"/>
      <c r="D10" s="2"/>
      <c r="E10" s="7" t="s">
        <v>10</v>
      </c>
      <c r="F10" s="16"/>
    </row>
    <row r="11" spans="1:6" ht="13.5" thickBot="1">
      <c r="A11" s="137" t="s">
        <v>200</v>
      </c>
      <c r="B11" s="137"/>
      <c r="C11" s="137"/>
      <c r="D11" s="137"/>
      <c r="E11" s="138"/>
      <c r="F11" s="17">
        <v>383</v>
      </c>
    </row>
    <row r="12" spans="1:6" ht="13.5" thickBot="1">
      <c r="A12" s="112" t="s">
        <v>173</v>
      </c>
      <c r="B12" s="24"/>
      <c r="C12" s="25"/>
      <c r="D12" s="2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74850</v>
      </c>
      <c r="D17" s="99">
        <f>D19+D27+D71+D74+D78+D83</f>
        <v>74850</v>
      </c>
      <c r="E17" s="99">
        <f>E19+E27+E71+E74+E78+E83</f>
        <v>74850</v>
      </c>
      <c r="F17" s="99">
        <f>F19+F27+F71+F74+F78+F83</f>
        <v>74850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27600</v>
      </c>
      <c r="D27" s="101">
        <f>D28+D29+D30+D39+D40+D58</f>
        <v>27600</v>
      </c>
      <c r="E27" s="101">
        <f>E28+E29+E30+E39+E40+E58</f>
        <v>27600</v>
      </c>
      <c r="F27" s="101">
        <f>F28+F29+F30+F39+F40+F58</f>
        <v>27600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0</v>
      </c>
      <c r="D40" s="100">
        <f>D41+D42+D48+D49+D50+D55+D56+D57</f>
        <v>0</v>
      </c>
      <c r="E40" s="100">
        <f>E41+E42+E48+E49+E50+E55+E56+E57</f>
        <v>0</v>
      </c>
      <c r="F40" s="100">
        <f>F41+F42+F48+F49+F50+F55+F56+F57</f>
        <v>0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/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/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>
        <v>0</v>
      </c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27600</v>
      </c>
      <c r="D58" s="100">
        <f>D59+D62+D63+D64+D65+D66+D67+D70</f>
        <v>27600</v>
      </c>
      <c r="E58" s="100">
        <f>E59+E62+E63+E64+E65+E66+E67+E70</f>
        <v>27600</v>
      </c>
      <c r="F58" s="100">
        <f>F59+F62+F63+F64+F65+F66+F67+F70</f>
        <v>27600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27600</v>
      </c>
      <c r="D67" s="100">
        <f>SUM(D68:D69)</f>
        <v>27600</v>
      </c>
      <c r="E67" s="100">
        <f>SUM(E68:E69)</f>
        <v>27600</v>
      </c>
      <c r="F67" s="100">
        <f>SUM(F68:F69)</f>
        <v>27600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>
        <v>27600</v>
      </c>
      <c r="D69" s="26">
        <f>E69</f>
        <v>27600</v>
      </c>
      <c r="E69" s="26">
        <v>27600</v>
      </c>
      <c r="F69" s="26">
        <v>27600</v>
      </c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47250</v>
      </c>
      <c r="D83" s="100">
        <f>D84+D86</f>
        <v>47250</v>
      </c>
      <c r="E83" s="100">
        <f>E84+E86</f>
        <v>47250</v>
      </c>
      <c r="F83" s="100">
        <f>F84+F86</f>
        <v>47250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47250</v>
      </c>
      <c r="D84" s="100">
        <f>D85</f>
        <v>47250</v>
      </c>
      <c r="E84" s="100">
        <f>E85</f>
        <v>47250</v>
      </c>
      <c r="F84" s="100">
        <f>F85</f>
        <v>47250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>
        <v>47250</v>
      </c>
      <c r="D85" s="26">
        <f>E85</f>
        <v>47250</v>
      </c>
      <c r="E85" s="107">
        <v>47250</v>
      </c>
      <c r="F85" s="27">
        <v>47250</v>
      </c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09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15">
      <c r="A94" s="87"/>
      <c r="B94" s="84"/>
      <c r="C94" s="88"/>
      <c r="D94" s="91"/>
      <c r="E94" s="90"/>
      <c r="F94" s="88"/>
      <c r="G94" s="89"/>
      <c r="H94" s="52"/>
      <c r="J94"/>
      <c r="K94"/>
    </row>
    <row r="95" ht="3" customHeight="1"/>
    <row r="96" spans="1:11" s="2" customFormat="1" ht="15.75">
      <c r="A96" s="82" t="s">
        <v>205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5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A1:F3"/>
    <mergeCell ref="A5:D5"/>
    <mergeCell ref="A11:E11"/>
    <mergeCell ref="E97:F97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E51" sqref="D51:E52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179</v>
      </c>
      <c r="C10" s="41">
        <v>7950141611</v>
      </c>
      <c r="D10" s="2"/>
      <c r="E10" s="7" t="s">
        <v>10</v>
      </c>
      <c r="F10" s="16"/>
    </row>
    <row r="11" spans="1:6" ht="13.5" thickBot="1">
      <c r="A11" s="2" t="s">
        <v>173</v>
      </c>
      <c r="B11" s="113" t="s">
        <v>178</v>
      </c>
      <c r="C11" s="14"/>
      <c r="D11" s="2"/>
      <c r="F11" s="17">
        <v>383</v>
      </c>
    </row>
    <row r="12" spans="1:6" ht="13.5" thickBot="1">
      <c r="A12" s="140" t="s">
        <v>181</v>
      </c>
      <c r="B12" s="140"/>
      <c r="C12" s="141" t="s">
        <v>180</v>
      </c>
      <c r="D12" s="141"/>
      <c r="E12" s="141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64448.97</v>
      </c>
      <c r="D17" s="99">
        <f>D19+D27+D71+D74+D78+D83</f>
        <v>64448.97</v>
      </c>
      <c r="E17" s="99">
        <f>E19+E27+E71+E74+E78+E83</f>
        <v>64448.97</v>
      </c>
      <c r="F17" s="99">
        <f>F19+F27+F71+F74+F78+F83</f>
        <v>64448.97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64448.97</v>
      </c>
      <c r="D27" s="101">
        <f>D28+D29+D30+D39+D40+D58</f>
        <v>64448.97</v>
      </c>
      <c r="E27" s="101">
        <f>E28+E29+E30+E39+E40+E58</f>
        <v>64448.97</v>
      </c>
      <c r="F27" s="101">
        <f>F28+F29+F30+F39+F40+F58</f>
        <v>64448.97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3.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4.2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59448.97</v>
      </c>
      <c r="D40" s="100">
        <f>D41+D42+D48+D49+D50+D55+D56+D57</f>
        <v>59448.97</v>
      </c>
      <c r="E40" s="100">
        <f>E41+E42+E48+E49+E50+E55+E56+E57</f>
        <v>59448.97</v>
      </c>
      <c r="F40" s="100">
        <f>F41+F42+F48+F49+F50+F55+F56+F57</f>
        <v>59448.97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0</v>
      </c>
      <c r="D42" s="101">
        <f>SUM(D43:D47)</f>
        <v>0</v>
      </c>
      <c r="E42" s="101">
        <f>SUM(E43:E47)</f>
        <v>0</v>
      </c>
      <c r="F42" s="101">
        <f>SUM(F43:F47)</f>
        <v>0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>
        <v>0</v>
      </c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/>
      <c r="D46" s="26">
        <f t="shared" si="1"/>
        <v>0</v>
      </c>
      <c r="E46" s="27"/>
      <c r="F46" s="27"/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/>
      <c r="D47" s="26">
        <f t="shared" si="1"/>
        <v>0</v>
      </c>
      <c r="E47" s="27"/>
      <c r="F47" s="27"/>
      <c r="G47" s="29">
        <f t="shared" si="2"/>
        <v>0</v>
      </c>
      <c r="H47" s="52">
        <f t="shared" si="0"/>
        <v>0</v>
      </c>
      <c r="I47" s="40"/>
    </row>
    <row r="48" spans="1:9" s="39" customFormat="1" ht="27" customHeight="1">
      <c r="A48" s="79" t="s">
        <v>100</v>
      </c>
      <c r="B48" s="71"/>
      <c r="C48" s="45">
        <v>34976.15</v>
      </c>
      <c r="D48" s="26">
        <f t="shared" si="1"/>
        <v>34976.15</v>
      </c>
      <c r="E48" s="27">
        <v>34976.15</v>
      </c>
      <c r="F48" s="27">
        <v>34976.15</v>
      </c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24472.82</v>
      </c>
      <c r="D50" s="101">
        <f>SUM(D51:D54)</f>
        <v>24472.82</v>
      </c>
      <c r="E50" s="101">
        <f>SUM(E51:E54)</f>
        <v>24472.82</v>
      </c>
      <c r="F50" s="101">
        <f>SUM(F51:F54)</f>
        <v>24472.82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>
        <v>24472.82</v>
      </c>
      <c r="D51" s="26">
        <f aca="true" t="shared" si="3" ref="D51:D57">E51</f>
        <v>24472.82</v>
      </c>
      <c r="E51" s="27">
        <v>24472.82</v>
      </c>
      <c r="F51" s="27">
        <v>24472.82</v>
      </c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>
        <v>0</v>
      </c>
      <c r="D52" s="26">
        <v>0</v>
      </c>
      <c r="E52" s="27">
        <v>0</v>
      </c>
      <c r="F52" s="27">
        <v>0</v>
      </c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5000</v>
      </c>
      <c r="D58" s="100">
        <f>D59+D62+D63+D64+D65+D66+D67+D70</f>
        <v>5000</v>
      </c>
      <c r="E58" s="100">
        <f>E59+E62+E63+E64+E65+E66+E67+E70</f>
        <v>5000</v>
      </c>
      <c r="F58" s="100">
        <f>F59+F62+F63+F64+F65+F66+F67+F70</f>
        <v>5000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5000</v>
      </c>
      <c r="D67" s="100">
        <f>SUM(D68:D69)</f>
        <v>5000</v>
      </c>
      <c r="E67" s="100">
        <f>SUM(E68:E69)</f>
        <v>5000</v>
      </c>
      <c r="F67" s="100">
        <f>SUM(F68:F69)</f>
        <v>5000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>
        <v>5000</v>
      </c>
      <c r="D69" s="26">
        <f>E69</f>
        <v>5000</v>
      </c>
      <c r="E69" s="26">
        <v>5000</v>
      </c>
      <c r="F69" s="26">
        <v>5000</v>
      </c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0</v>
      </c>
      <c r="D83" s="100">
        <f>D84+D86</f>
        <v>0</v>
      </c>
      <c r="E83" s="100">
        <f>E84+E86</f>
        <v>0</v>
      </c>
      <c r="F83" s="100">
        <f>F84+F86</f>
        <v>0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0</v>
      </c>
      <c r="D84" s="100">
        <f>D85</f>
        <v>0</v>
      </c>
      <c r="E84" s="100">
        <f>E85</f>
        <v>0</v>
      </c>
      <c r="F84" s="100">
        <f>F85</f>
        <v>0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/>
      <c r="D85" s="26">
        <f>E85</f>
        <v>0</v>
      </c>
      <c r="E85" s="107"/>
      <c r="F85" s="27"/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09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6" customHeight="1">
      <c r="A94" s="87"/>
      <c r="B94" s="84"/>
      <c r="C94" s="88"/>
      <c r="D94" s="91"/>
      <c r="E94" s="90"/>
      <c r="F94" s="88"/>
      <c r="G94" s="89"/>
      <c r="H94" s="52"/>
      <c r="J94"/>
      <c r="K94"/>
    </row>
    <row r="95" ht="3" customHeight="1" hidden="1"/>
    <row r="96" spans="1:11" s="2" customFormat="1" ht="15.75">
      <c r="A96" s="82" t="s">
        <v>205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2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.5" customHeight="1">
      <c r="A98" s="84"/>
      <c r="E98" s="84"/>
      <c r="F98" s="84"/>
    </row>
    <row r="99" ht="12.75">
      <c r="A99" t="s">
        <v>144</v>
      </c>
    </row>
  </sheetData>
  <sheetProtection/>
  <mergeCells count="5">
    <mergeCell ref="E97:F97"/>
    <mergeCell ref="A1:F3"/>
    <mergeCell ref="A5:D5"/>
    <mergeCell ref="A12:B12"/>
    <mergeCell ref="C12:E12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3">
      <selection activeCell="F89" sqref="F89"/>
    </sheetView>
  </sheetViews>
  <sheetFormatPr defaultColWidth="31.00390625" defaultRowHeight="12.75"/>
  <cols>
    <col min="1" max="1" width="56.25390625" style="0" customWidth="1"/>
    <col min="2" max="2" width="7.75390625" style="19" customWidth="1"/>
    <col min="3" max="3" width="17.75390625" style="0" customWidth="1"/>
    <col min="4" max="4" width="18.00390625" style="0" customWidth="1"/>
    <col min="5" max="5" width="17.75390625" style="2" customWidth="1"/>
    <col min="6" max="6" width="17.25390625" style="0" customWidth="1"/>
    <col min="7" max="7" width="16.25390625" style="0" bestFit="1" customWidth="1"/>
    <col min="8" max="8" width="18.125" style="0" customWidth="1"/>
    <col min="9" max="9" width="31.00390625" style="2" customWidth="1"/>
  </cols>
  <sheetData>
    <row r="1" spans="1:7" ht="15" customHeight="1" hidden="1">
      <c r="A1" s="129" t="s">
        <v>0</v>
      </c>
      <c r="B1" s="129"/>
      <c r="C1" s="129"/>
      <c r="D1" s="129"/>
      <c r="E1" s="129"/>
      <c r="F1" s="129"/>
      <c r="G1" s="1"/>
    </row>
    <row r="2" spans="1:9" ht="12.75" hidden="1">
      <c r="A2" s="129"/>
      <c r="B2" s="129"/>
      <c r="C2" s="129"/>
      <c r="D2" s="129"/>
      <c r="E2" s="129"/>
      <c r="F2" s="129"/>
      <c r="G2" s="3"/>
      <c r="H2" s="3"/>
      <c r="I2" s="3"/>
    </row>
    <row r="3" spans="1:9" ht="24.75" customHeight="1">
      <c r="A3" s="129"/>
      <c r="B3" s="129"/>
      <c r="C3" s="129"/>
      <c r="D3" s="129"/>
      <c r="E3" s="129"/>
      <c r="F3" s="129"/>
      <c r="G3" s="3"/>
      <c r="H3" s="3"/>
      <c r="I3" s="3"/>
    </row>
    <row r="4" spans="1:8" ht="12.75">
      <c r="A4" s="4"/>
      <c r="B4" s="4"/>
      <c r="C4" s="4"/>
      <c r="D4" s="4"/>
      <c r="E4" s="4"/>
      <c r="F4" s="4"/>
      <c r="G4" s="5"/>
      <c r="H4" s="5"/>
    </row>
    <row r="5" spans="1:8" ht="13.5" thickBot="1">
      <c r="A5" s="130" t="s">
        <v>208</v>
      </c>
      <c r="B5" s="131"/>
      <c r="C5" s="131"/>
      <c r="D5" s="131"/>
      <c r="E5" s="2" t="s">
        <v>1</v>
      </c>
      <c r="F5" s="2"/>
      <c r="G5" s="6"/>
      <c r="H5" s="6"/>
    </row>
    <row r="6" spans="5:8" ht="12.75">
      <c r="E6" s="7"/>
      <c r="F6" s="8" t="s">
        <v>2</v>
      </c>
      <c r="G6" s="9"/>
      <c r="H6" s="9"/>
    </row>
    <row r="7" spans="1:8" ht="15">
      <c r="A7" s="10" t="s">
        <v>156</v>
      </c>
      <c r="B7" s="67"/>
      <c r="C7" s="92" t="s">
        <v>188</v>
      </c>
      <c r="D7" s="2"/>
      <c r="E7" s="7" t="s">
        <v>3</v>
      </c>
      <c r="F7" s="11" t="s">
        <v>4</v>
      </c>
      <c r="G7" s="12"/>
      <c r="H7" s="12"/>
    </row>
    <row r="8" spans="1:6" ht="12.75">
      <c r="A8" s="2" t="s">
        <v>5</v>
      </c>
      <c r="B8" s="24"/>
      <c r="C8" s="2"/>
      <c r="D8" s="2"/>
      <c r="E8" s="7" t="s">
        <v>6</v>
      </c>
      <c r="F8" s="13"/>
    </row>
    <row r="9" spans="1:6" ht="12.75">
      <c r="A9" s="2" t="s">
        <v>7</v>
      </c>
      <c r="B9" s="24"/>
      <c r="C9" s="14"/>
      <c r="D9" s="2"/>
      <c r="E9" s="7" t="s">
        <v>8</v>
      </c>
      <c r="F9" s="15"/>
    </row>
    <row r="10" spans="1:6" ht="12.75">
      <c r="A10" s="2" t="s">
        <v>9</v>
      </c>
      <c r="B10" s="75" t="s">
        <v>191</v>
      </c>
      <c r="C10" s="2"/>
      <c r="D10" s="2"/>
      <c r="E10" s="7" t="s">
        <v>10</v>
      </c>
      <c r="F10" s="16"/>
    </row>
    <row r="11" spans="1:6" ht="13.5" thickBot="1">
      <c r="A11" s="2" t="s">
        <v>173</v>
      </c>
      <c r="B11" s="113"/>
      <c r="C11" s="14"/>
      <c r="D11" s="2"/>
      <c r="F11" s="17">
        <v>383</v>
      </c>
    </row>
    <row r="12" spans="1:6" ht="13.5" thickBot="1">
      <c r="A12" s="115" t="s">
        <v>173</v>
      </c>
      <c r="B12" s="142"/>
      <c r="C12" s="142"/>
      <c r="D12" s="142"/>
      <c r="E12" s="142"/>
      <c r="F12" s="18"/>
    </row>
    <row r="13" spans="1:7" ht="13.5" hidden="1" thickBot="1">
      <c r="A13" s="1"/>
      <c r="B13" s="24"/>
      <c r="C13" s="25"/>
      <c r="D13" s="14"/>
      <c r="E13" s="14"/>
      <c r="F13" s="30"/>
      <c r="G13" s="1"/>
    </row>
    <row r="14" spans="1:9" ht="13.5" hidden="1" thickBot="1">
      <c r="A14" s="6"/>
      <c r="B14" s="68"/>
      <c r="C14" s="25"/>
      <c r="D14" s="2"/>
      <c r="F14" s="47"/>
      <c r="I14" s="6"/>
    </row>
    <row r="15" spans="1:9" ht="28.5" customHeight="1">
      <c r="A15" s="43" t="s">
        <v>11</v>
      </c>
      <c r="B15" s="43" t="s">
        <v>12</v>
      </c>
      <c r="C15" s="44" t="s">
        <v>13</v>
      </c>
      <c r="D15" s="34" t="s">
        <v>14</v>
      </c>
      <c r="E15" s="35" t="s">
        <v>15</v>
      </c>
      <c r="F15" s="33" t="s">
        <v>16</v>
      </c>
      <c r="G15" s="36" t="s">
        <v>17</v>
      </c>
      <c r="H15" t="s">
        <v>20</v>
      </c>
      <c r="I15" s="21"/>
    </row>
    <row r="16" spans="1:9" s="20" customFormat="1" ht="13.5" thickBot="1">
      <c r="A16" s="53">
        <v>1</v>
      </c>
      <c r="B16" s="53">
        <v>2</v>
      </c>
      <c r="C16" s="48">
        <v>3</v>
      </c>
      <c r="D16" s="49">
        <v>4</v>
      </c>
      <c r="E16" s="49">
        <v>5</v>
      </c>
      <c r="F16" s="49">
        <v>6</v>
      </c>
      <c r="G16" s="50">
        <v>7</v>
      </c>
      <c r="H16" s="19"/>
      <c r="I16" s="31"/>
    </row>
    <row r="17" spans="1:9" s="41" customFormat="1" ht="14.25">
      <c r="A17" s="57" t="s">
        <v>18</v>
      </c>
      <c r="B17" s="66" t="s">
        <v>160</v>
      </c>
      <c r="C17" s="99">
        <f>C19+C27+C71+C74+C78+C83</f>
        <v>425238</v>
      </c>
      <c r="D17" s="99">
        <f>D19+D27+D71+D74+D78+D83</f>
        <v>425238</v>
      </c>
      <c r="E17" s="99">
        <f>E19+E27+E71+E74+E78+E83</f>
        <v>425238</v>
      </c>
      <c r="F17" s="99">
        <f>F19+F27+F71+F74+F78+F83</f>
        <v>425238</v>
      </c>
      <c r="G17" s="99">
        <f>G19+G27+G71+G74+G78+G83</f>
        <v>0</v>
      </c>
      <c r="H17" s="51">
        <f>C17-E17</f>
        <v>0</v>
      </c>
      <c r="I17" s="42"/>
    </row>
    <row r="18" spans="1:9" s="41" customFormat="1" ht="14.25">
      <c r="A18" s="117" t="s">
        <v>186</v>
      </c>
      <c r="B18" s="118"/>
      <c r="C18" s="119"/>
      <c r="D18" s="120"/>
      <c r="E18" s="120"/>
      <c r="F18" s="120"/>
      <c r="G18" s="121"/>
      <c r="H18" s="51"/>
      <c r="I18" s="42"/>
    </row>
    <row r="19" spans="1:9" s="41" customFormat="1" ht="12" customHeight="1">
      <c r="A19" s="58" t="s">
        <v>75</v>
      </c>
      <c r="B19" s="69">
        <v>210</v>
      </c>
      <c r="C19" s="100">
        <f>C20+C21+C26</f>
        <v>0</v>
      </c>
      <c r="D19" s="101">
        <f>D20+D21+D26</f>
        <v>0</v>
      </c>
      <c r="E19" s="101">
        <f>E20+E21+E26</f>
        <v>0</v>
      </c>
      <c r="F19" s="101">
        <f>F20+F21+F26</f>
        <v>0</v>
      </c>
      <c r="G19" s="102">
        <f>G20+G21+G26</f>
        <v>0</v>
      </c>
      <c r="H19" s="51">
        <f>C19-E19</f>
        <v>0</v>
      </c>
      <c r="I19" s="42"/>
    </row>
    <row r="20" spans="1:9" s="41" customFormat="1" ht="12" customHeight="1">
      <c r="A20" s="54" t="s">
        <v>76</v>
      </c>
      <c r="B20" s="70">
        <v>211</v>
      </c>
      <c r="C20" s="45"/>
      <c r="D20" s="26">
        <f>E20</f>
        <v>0</v>
      </c>
      <c r="E20" s="27"/>
      <c r="F20" s="27"/>
      <c r="G20" s="29">
        <f>E20-F20</f>
        <v>0</v>
      </c>
      <c r="H20" s="51">
        <f>C20-E20</f>
        <v>0</v>
      </c>
      <c r="I20" s="42"/>
    </row>
    <row r="21" spans="1:9" s="41" customFormat="1" ht="14.25">
      <c r="A21" s="59" t="s">
        <v>77</v>
      </c>
      <c r="B21" s="69">
        <v>212</v>
      </c>
      <c r="C21" s="100">
        <f>C22+C23+C24+C25</f>
        <v>0</v>
      </c>
      <c r="D21" s="101">
        <f>D22+D23+D24+D25</f>
        <v>0</v>
      </c>
      <c r="E21" s="100">
        <f>E22+E23+E24+E25</f>
        <v>0</v>
      </c>
      <c r="F21" s="100">
        <f>F22+F23+F24+F25</f>
        <v>0</v>
      </c>
      <c r="G21" s="100">
        <f>G22+G23+G24+G25</f>
        <v>0</v>
      </c>
      <c r="H21" s="51">
        <f>C21-E21</f>
        <v>0</v>
      </c>
      <c r="I21" s="42"/>
    </row>
    <row r="22" spans="1:9" s="39" customFormat="1" ht="17.25" customHeight="1">
      <c r="A22" s="79" t="s">
        <v>151</v>
      </c>
      <c r="B22" s="71"/>
      <c r="C22" s="45"/>
      <c r="D22" s="26">
        <f>E22</f>
        <v>0</v>
      </c>
      <c r="E22" s="27"/>
      <c r="F22" s="27"/>
      <c r="G22" s="29">
        <f>E22-F22</f>
        <v>0</v>
      </c>
      <c r="H22" s="52">
        <f>C22-E22</f>
        <v>0</v>
      </c>
      <c r="I22" s="40"/>
    </row>
    <row r="23" spans="1:9" s="39" customFormat="1" ht="11.25" customHeight="1">
      <c r="A23" s="79" t="s">
        <v>152</v>
      </c>
      <c r="B23" s="71"/>
      <c r="C23" s="45"/>
      <c r="D23" s="26">
        <f>E23</f>
        <v>0</v>
      </c>
      <c r="E23" s="27"/>
      <c r="F23" s="27"/>
      <c r="G23" s="29">
        <f>E23-F23</f>
        <v>0</v>
      </c>
      <c r="H23" s="52"/>
      <c r="I23" s="40"/>
    </row>
    <row r="24" spans="1:9" s="39" customFormat="1" ht="11.25" customHeight="1">
      <c r="A24" s="79" t="s">
        <v>150</v>
      </c>
      <c r="B24" s="71"/>
      <c r="C24" s="45"/>
      <c r="D24" s="26">
        <f>E24</f>
        <v>0</v>
      </c>
      <c r="E24" s="27"/>
      <c r="F24" s="27"/>
      <c r="G24" s="29">
        <f>E24-F24</f>
        <v>0</v>
      </c>
      <c r="H24" s="52"/>
      <c r="I24" s="40"/>
    </row>
    <row r="25" spans="1:9" s="39" customFormat="1" ht="11.25" customHeight="1">
      <c r="A25" s="86" t="s">
        <v>153</v>
      </c>
      <c r="B25" s="71"/>
      <c r="C25" s="45"/>
      <c r="D25" s="26">
        <f>E25</f>
        <v>0</v>
      </c>
      <c r="E25" s="27"/>
      <c r="F25" s="27"/>
      <c r="G25" s="29">
        <f>E25-F25</f>
        <v>0</v>
      </c>
      <c r="H25" s="52">
        <f aca="true" t="shared" si="0" ref="H25:H73">C25-E25</f>
        <v>0</v>
      </c>
      <c r="I25" s="40"/>
    </row>
    <row r="26" spans="1:9" s="39" customFormat="1" ht="11.25" customHeight="1">
      <c r="A26" s="55" t="s">
        <v>78</v>
      </c>
      <c r="B26" s="71">
        <v>213</v>
      </c>
      <c r="C26" s="45"/>
      <c r="D26" s="26">
        <f>E26</f>
        <v>0</v>
      </c>
      <c r="E26" s="27"/>
      <c r="F26" s="27"/>
      <c r="G26" s="29">
        <f>E26-F26</f>
        <v>0</v>
      </c>
      <c r="H26" s="52">
        <f t="shared" si="0"/>
        <v>0</v>
      </c>
      <c r="I26" s="40"/>
    </row>
    <row r="27" spans="1:9" s="39" customFormat="1" ht="14.25">
      <c r="A27" s="60" t="s">
        <v>79</v>
      </c>
      <c r="B27" s="69">
        <v>220</v>
      </c>
      <c r="C27" s="100">
        <f>C28+C29+C30+C39+C40+C58</f>
        <v>354362</v>
      </c>
      <c r="D27" s="101">
        <f>D28+D29+D30+D39+D40+D58</f>
        <v>354362</v>
      </c>
      <c r="E27" s="101">
        <f>E28+E29+E30+E39+E40+E58</f>
        <v>354362</v>
      </c>
      <c r="F27" s="101">
        <f>F28+F29+F30+F39+F40+F58</f>
        <v>354362</v>
      </c>
      <c r="G27" s="102">
        <f>G28+G29+G30+G39+G40+G58</f>
        <v>0</v>
      </c>
      <c r="H27" s="52">
        <f t="shared" si="0"/>
        <v>0</v>
      </c>
      <c r="I27" s="40"/>
    </row>
    <row r="28" spans="1:9" s="39" customFormat="1" ht="12" customHeight="1">
      <c r="A28" s="54" t="s">
        <v>80</v>
      </c>
      <c r="B28" s="70">
        <v>221</v>
      </c>
      <c r="C28" s="45"/>
      <c r="D28" s="26">
        <f>E28</f>
        <v>0</v>
      </c>
      <c r="E28" s="27"/>
      <c r="F28" s="27"/>
      <c r="G28" s="29">
        <f>E28-F28</f>
        <v>0</v>
      </c>
      <c r="H28" s="52">
        <f t="shared" si="0"/>
        <v>0</v>
      </c>
      <c r="I28" s="40"/>
    </row>
    <row r="29" spans="1:9" s="41" customFormat="1" ht="11.25" customHeight="1">
      <c r="A29" s="54" t="s">
        <v>81</v>
      </c>
      <c r="B29" s="70">
        <v>222</v>
      </c>
      <c r="C29" s="45"/>
      <c r="D29" s="26">
        <f>E29</f>
        <v>0</v>
      </c>
      <c r="E29" s="27"/>
      <c r="F29" s="27"/>
      <c r="G29" s="29">
        <f>E29-F29</f>
        <v>0</v>
      </c>
      <c r="H29" s="51">
        <f t="shared" si="0"/>
        <v>0</v>
      </c>
      <c r="I29" s="42"/>
    </row>
    <row r="30" spans="1:9" s="41" customFormat="1" ht="14.25">
      <c r="A30" s="59" t="s">
        <v>82</v>
      </c>
      <c r="B30" s="69">
        <v>223</v>
      </c>
      <c r="C30" s="100">
        <f>C31+C36</f>
        <v>0</v>
      </c>
      <c r="D30" s="101">
        <f>D31+D36</f>
        <v>0</v>
      </c>
      <c r="E30" s="101">
        <f>E31+E36</f>
        <v>0</v>
      </c>
      <c r="F30" s="101">
        <f>F31+F36</f>
        <v>0</v>
      </c>
      <c r="G30" s="102">
        <f>G31+G36</f>
        <v>0</v>
      </c>
      <c r="H30" s="51">
        <f t="shared" si="0"/>
        <v>0</v>
      </c>
      <c r="I30" s="42"/>
    </row>
    <row r="31" spans="1:9" s="41" customFormat="1" ht="21" customHeight="1">
      <c r="A31" s="78" t="s">
        <v>83</v>
      </c>
      <c r="B31" s="72" t="s">
        <v>23</v>
      </c>
      <c r="C31" s="100">
        <f>C32+C33+C34+C35</f>
        <v>0</v>
      </c>
      <c r="D31" s="101">
        <f>D32+D33+D34+D35</f>
        <v>0</v>
      </c>
      <c r="E31" s="101">
        <f>E32+E33+E34+E35</f>
        <v>0</v>
      </c>
      <c r="F31" s="101">
        <f>F32+F33+F34+F35</f>
        <v>0</v>
      </c>
      <c r="G31" s="102">
        <f>G32+G33+G34+G35</f>
        <v>0</v>
      </c>
      <c r="H31" s="51">
        <f t="shared" si="0"/>
        <v>0</v>
      </c>
      <c r="I31" s="42"/>
    </row>
    <row r="32" spans="1:9" s="41" customFormat="1" ht="12" customHeight="1">
      <c r="A32" s="55" t="s">
        <v>84</v>
      </c>
      <c r="B32" s="71"/>
      <c r="C32" s="45"/>
      <c r="D32" s="26">
        <f>E32</f>
        <v>0</v>
      </c>
      <c r="E32" s="26"/>
      <c r="F32" s="26"/>
      <c r="G32" s="29">
        <f>E32-F32</f>
        <v>0</v>
      </c>
      <c r="H32" s="51">
        <f t="shared" si="0"/>
        <v>0</v>
      </c>
      <c r="I32" s="42"/>
    </row>
    <row r="33" spans="1:9" s="39" customFormat="1" ht="10.5" customHeight="1">
      <c r="A33" s="55" t="s">
        <v>85</v>
      </c>
      <c r="B33" s="71"/>
      <c r="C33" s="45"/>
      <c r="D33" s="26">
        <f>E33</f>
        <v>0</v>
      </c>
      <c r="E33" s="27"/>
      <c r="F33" s="27"/>
      <c r="G33" s="29">
        <f>E33-F33</f>
        <v>0</v>
      </c>
      <c r="H33" s="52">
        <f t="shared" si="0"/>
        <v>0</v>
      </c>
      <c r="I33" s="40"/>
    </row>
    <row r="34" spans="1:9" s="39" customFormat="1" ht="12.75" customHeight="1">
      <c r="A34" s="55" t="s">
        <v>86</v>
      </c>
      <c r="B34" s="71"/>
      <c r="C34" s="45"/>
      <c r="D34" s="26">
        <f>E34</f>
        <v>0</v>
      </c>
      <c r="E34" s="27"/>
      <c r="F34" s="27"/>
      <c r="G34" s="29">
        <f>E34-F34</f>
        <v>0</v>
      </c>
      <c r="H34" s="52">
        <f t="shared" si="0"/>
        <v>0</v>
      </c>
      <c r="I34" s="40"/>
    </row>
    <row r="35" spans="1:9" s="41" customFormat="1" ht="13.5" customHeight="1">
      <c r="A35" s="55" t="s">
        <v>87</v>
      </c>
      <c r="B35" s="71"/>
      <c r="C35" s="45"/>
      <c r="D35" s="26">
        <f>E35</f>
        <v>0</v>
      </c>
      <c r="E35" s="26"/>
      <c r="F35" s="26"/>
      <c r="G35" s="29">
        <f>E35-F35</f>
        <v>0</v>
      </c>
      <c r="H35" s="51">
        <f t="shared" si="0"/>
        <v>0</v>
      </c>
      <c r="I35" s="42"/>
    </row>
    <row r="36" spans="1:9" ht="12" customHeight="1">
      <c r="A36" s="58" t="s">
        <v>88</v>
      </c>
      <c r="B36" s="72" t="s">
        <v>28</v>
      </c>
      <c r="C36" s="100">
        <f>C37+C38</f>
        <v>0</v>
      </c>
      <c r="D36" s="101">
        <f>D37+D38</f>
        <v>0</v>
      </c>
      <c r="E36" s="101">
        <f>E37+E38</f>
        <v>0</v>
      </c>
      <c r="F36" s="101">
        <f>F37+F38</f>
        <v>0</v>
      </c>
      <c r="G36" s="102">
        <f>G37+G38</f>
        <v>0</v>
      </c>
      <c r="H36" s="52">
        <f t="shared" si="0"/>
        <v>0</v>
      </c>
      <c r="I36" s="32"/>
    </row>
    <row r="37" spans="1:9" s="39" customFormat="1" ht="12" customHeight="1">
      <c r="A37" s="55" t="s">
        <v>89</v>
      </c>
      <c r="B37" s="71"/>
      <c r="C37" s="45"/>
      <c r="D37" s="26">
        <f>E37</f>
        <v>0</v>
      </c>
      <c r="E37" s="27"/>
      <c r="F37" s="27"/>
      <c r="G37" s="29">
        <f>E37-F37</f>
        <v>0</v>
      </c>
      <c r="H37" s="52">
        <f t="shared" si="0"/>
        <v>0</v>
      </c>
      <c r="I37" s="40"/>
    </row>
    <row r="38" spans="1:9" s="39" customFormat="1" ht="12" customHeight="1">
      <c r="A38" s="55" t="s">
        <v>90</v>
      </c>
      <c r="B38" s="71"/>
      <c r="C38" s="45"/>
      <c r="D38" s="26">
        <f>E38</f>
        <v>0</v>
      </c>
      <c r="E38" s="27"/>
      <c r="F38" s="27"/>
      <c r="G38" s="29">
        <f>E38-F38</f>
        <v>0</v>
      </c>
      <c r="H38" s="52">
        <f t="shared" si="0"/>
        <v>0</v>
      </c>
      <c r="I38" s="40"/>
    </row>
    <row r="39" spans="1:9" s="39" customFormat="1" ht="12" customHeight="1">
      <c r="A39" s="58" t="s">
        <v>91</v>
      </c>
      <c r="B39" s="69">
        <v>224</v>
      </c>
      <c r="C39" s="96"/>
      <c r="D39" s="95">
        <f>E39</f>
        <v>0</v>
      </c>
      <c r="E39" s="97"/>
      <c r="F39" s="97"/>
      <c r="G39" s="98">
        <f>E39-F39</f>
        <v>0</v>
      </c>
      <c r="H39" s="52">
        <f t="shared" si="0"/>
        <v>0</v>
      </c>
      <c r="I39" s="40"/>
    </row>
    <row r="40" spans="1:9" s="39" customFormat="1" ht="11.25" customHeight="1">
      <c r="A40" s="58" t="s">
        <v>92</v>
      </c>
      <c r="B40" s="72">
        <v>225</v>
      </c>
      <c r="C40" s="100">
        <f>C41+C42+C48+C49+C50+C55+C56+C57</f>
        <v>354362</v>
      </c>
      <c r="D40" s="100">
        <f>D41+D42+D48+D49+D50+D55+D56+D57</f>
        <v>354362</v>
      </c>
      <c r="E40" s="100">
        <f>E41+E42+E48+E49+E50+E55+E56+E57</f>
        <v>354362</v>
      </c>
      <c r="F40" s="100">
        <f>F41+F42+F48+F49+F50+F55+F56+F57</f>
        <v>354362</v>
      </c>
      <c r="G40" s="100">
        <f>G41+G42+G48+G49+G50+G55+G56+G57</f>
        <v>0</v>
      </c>
      <c r="H40" s="52">
        <f t="shared" si="0"/>
        <v>0</v>
      </c>
      <c r="I40" s="40"/>
    </row>
    <row r="41" spans="1:9" s="39" customFormat="1" ht="12" customHeight="1">
      <c r="A41" s="79" t="s">
        <v>93</v>
      </c>
      <c r="B41" s="71"/>
      <c r="C41" s="45"/>
      <c r="D41" s="26">
        <f>E41</f>
        <v>0</v>
      </c>
      <c r="E41" s="27"/>
      <c r="F41" s="27"/>
      <c r="G41" s="29">
        <f>E41-F41</f>
        <v>0</v>
      </c>
      <c r="H41" s="52">
        <f t="shared" si="0"/>
        <v>0</v>
      </c>
      <c r="I41" s="40"/>
    </row>
    <row r="42" spans="1:9" s="37" customFormat="1" ht="15">
      <c r="A42" s="61" t="s">
        <v>94</v>
      </c>
      <c r="B42" s="73" t="s">
        <v>32</v>
      </c>
      <c r="C42" s="100">
        <f>SUM(C43:C47)</f>
        <v>354362</v>
      </c>
      <c r="D42" s="101">
        <f>SUM(D43:D47)</f>
        <v>354362</v>
      </c>
      <c r="E42" s="101">
        <f>SUM(E43:E47)</f>
        <v>354362</v>
      </c>
      <c r="F42" s="101">
        <f>SUM(F43:F47)</f>
        <v>354362</v>
      </c>
      <c r="G42" s="102">
        <f>SUM(G43:G47)</f>
        <v>0</v>
      </c>
      <c r="H42" s="63">
        <f t="shared" si="0"/>
        <v>0</v>
      </c>
      <c r="I42" s="38"/>
    </row>
    <row r="43" spans="1:9" s="41" customFormat="1" ht="15">
      <c r="A43" s="55" t="s">
        <v>95</v>
      </c>
      <c r="B43" s="71"/>
      <c r="C43" s="45"/>
      <c r="D43" s="26">
        <f aca="true" t="shared" si="1" ref="D43:D49">E43</f>
        <v>0</v>
      </c>
      <c r="E43" s="26"/>
      <c r="F43" s="26"/>
      <c r="G43" s="29">
        <f aca="true" t="shared" si="2" ref="G43:G49">E43-F43</f>
        <v>0</v>
      </c>
      <c r="H43" s="51">
        <f t="shared" si="0"/>
        <v>0</v>
      </c>
      <c r="I43" s="42"/>
    </row>
    <row r="44" spans="1:9" s="39" customFormat="1" ht="12.75" customHeight="1">
      <c r="A44" s="55" t="s">
        <v>96</v>
      </c>
      <c r="B44" s="71"/>
      <c r="C44" s="45"/>
      <c r="D44" s="26">
        <f t="shared" si="1"/>
        <v>0</v>
      </c>
      <c r="E44" s="27"/>
      <c r="F44" s="27"/>
      <c r="G44" s="29">
        <f t="shared" si="2"/>
        <v>0</v>
      </c>
      <c r="H44" s="52">
        <f t="shared" si="0"/>
        <v>0</v>
      </c>
      <c r="I44" s="40"/>
    </row>
    <row r="45" spans="1:9" s="37" customFormat="1" ht="15">
      <c r="A45" s="55" t="s">
        <v>97</v>
      </c>
      <c r="B45" s="71"/>
      <c r="C45" s="45"/>
      <c r="D45" s="26">
        <f t="shared" si="1"/>
        <v>0</v>
      </c>
      <c r="E45" s="26"/>
      <c r="F45" s="26"/>
      <c r="G45" s="29">
        <f t="shared" si="2"/>
        <v>0</v>
      </c>
      <c r="H45" s="52">
        <f t="shared" si="0"/>
        <v>0</v>
      </c>
      <c r="I45" s="38"/>
    </row>
    <row r="46" spans="1:9" s="39" customFormat="1" ht="11.25" customHeight="1">
      <c r="A46" s="81" t="s">
        <v>98</v>
      </c>
      <c r="B46" s="71"/>
      <c r="C46" s="45">
        <v>270000</v>
      </c>
      <c r="D46" s="26">
        <f t="shared" si="1"/>
        <v>270000</v>
      </c>
      <c r="E46" s="27">
        <v>270000</v>
      </c>
      <c r="F46" s="27">
        <v>270000</v>
      </c>
      <c r="G46" s="29">
        <f t="shared" si="2"/>
        <v>0</v>
      </c>
      <c r="H46" s="52">
        <f t="shared" si="0"/>
        <v>0</v>
      </c>
      <c r="I46" s="40"/>
    </row>
    <row r="47" spans="1:9" s="39" customFormat="1" ht="12" customHeight="1">
      <c r="A47" s="55" t="s">
        <v>99</v>
      </c>
      <c r="B47" s="71"/>
      <c r="C47" s="45">
        <v>84362</v>
      </c>
      <c r="D47" s="26">
        <f t="shared" si="1"/>
        <v>84362</v>
      </c>
      <c r="E47" s="27">
        <v>84362</v>
      </c>
      <c r="F47" s="27">
        <v>84362</v>
      </c>
      <c r="G47" s="29">
        <f t="shared" si="2"/>
        <v>0</v>
      </c>
      <c r="H47" s="52">
        <f t="shared" si="0"/>
        <v>0</v>
      </c>
      <c r="I47" s="40"/>
    </row>
    <row r="48" spans="1:9" s="39" customFormat="1" ht="13.5" customHeight="1">
      <c r="A48" s="79" t="s">
        <v>100</v>
      </c>
      <c r="B48" s="71"/>
      <c r="C48" s="45"/>
      <c r="D48" s="26">
        <f t="shared" si="1"/>
        <v>0</v>
      </c>
      <c r="E48" s="27"/>
      <c r="F48" s="27"/>
      <c r="G48" s="29">
        <f t="shared" si="2"/>
        <v>0</v>
      </c>
      <c r="H48" s="52">
        <f t="shared" si="0"/>
        <v>0</v>
      </c>
      <c r="I48" s="40"/>
    </row>
    <row r="49" spans="1:9" s="39" customFormat="1" ht="15">
      <c r="A49" s="55" t="s">
        <v>101</v>
      </c>
      <c r="B49" s="71"/>
      <c r="C49" s="45"/>
      <c r="D49" s="26">
        <f t="shared" si="1"/>
        <v>0</v>
      </c>
      <c r="E49" s="27"/>
      <c r="F49" s="27"/>
      <c r="G49" s="29">
        <f t="shared" si="2"/>
        <v>0</v>
      </c>
      <c r="H49" s="52">
        <f t="shared" si="0"/>
        <v>0</v>
      </c>
      <c r="I49" s="40"/>
    </row>
    <row r="50" spans="1:9" s="37" customFormat="1" ht="15" customHeight="1">
      <c r="A50" s="61" t="s">
        <v>102</v>
      </c>
      <c r="B50" s="73" t="s">
        <v>40</v>
      </c>
      <c r="C50" s="100">
        <f>SUM(C51:C54)</f>
        <v>0</v>
      </c>
      <c r="D50" s="101">
        <f>SUM(D51:D54)</f>
        <v>0</v>
      </c>
      <c r="E50" s="101">
        <f>SUM(E51:E54)</f>
        <v>0</v>
      </c>
      <c r="F50" s="101">
        <f>SUM(F51:F54)</f>
        <v>0</v>
      </c>
      <c r="G50" s="102">
        <f>SUM(G51:G54)</f>
        <v>0</v>
      </c>
      <c r="H50" s="63">
        <f t="shared" si="0"/>
        <v>0</v>
      </c>
      <c r="I50" s="38"/>
    </row>
    <row r="51" spans="1:9" s="39" customFormat="1" ht="12.75" customHeight="1">
      <c r="A51" s="55" t="s">
        <v>103</v>
      </c>
      <c r="B51" s="71"/>
      <c r="C51" s="45">
        <v>0</v>
      </c>
      <c r="D51" s="26">
        <f aca="true" t="shared" si="3" ref="D51:D57">E51</f>
        <v>0</v>
      </c>
      <c r="E51" s="27"/>
      <c r="F51" s="27"/>
      <c r="G51" s="29">
        <f aca="true" t="shared" si="4" ref="G51:G57">E51-F51</f>
        <v>0</v>
      </c>
      <c r="H51" s="52">
        <f t="shared" si="0"/>
        <v>0</v>
      </c>
      <c r="I51" s="40"/>
    </row>
    <row r="52" spans="1:9" s="39" customFormat="1" ht="12" customHeight="1">
      <c r="A52" s="79" t="s">
        <v>104</v>
      </c>
      <c r="B52" s="71"/>
      <c r="C52" s="45">
        <v>0</v>
      </c>
      <c r="D52" s="26">
        <f t="shared" si="3"/>
        <v>0</v>
      </c>
      <c r="E52" s="27"/>
      <c r="F52" s="27"/>
      <c r="G52" s="29">
        <f t="shared" si="4"/>
        <v>0</v>
      </c>
      <c r="H52" s="52">
        <f t="shared" si="0"/>
        <v>0</v>
      </c>
      <c r="I52" s="40"/>
    </row>
    <row r="53" spans="1:9" s="41" customFormat="1" ht="12" customHeight="1">
      <c r="A53" s="55" t="s">
        <v>105</v>
      </c>
      <c r="B53" s="71"/>
      <c r="C53" s="45"/>
      <c r="D53" s="26">
        <f t="shared" si="3"/>
        <v>0</v>
      </c>
      <c r="E53" s="26"/>
      <c r="F53" s="26"/>
      <c r="G53" s="29">
        <f t="shared" si="4"/>
        <v>0</v>
      </c>
      <c r="H53" s="51">
        <f t="shared" si="0"/>
        <v>0</v>
      </c>
      <c r="I53" s="42"/>
    </row>
    <row r="54" spans="1:9" s="37" customFormat="1" ht="12" customHeight="1">
      <c r="A54" s="55" t="s">
        <v>106</v>
      </c>
      <c r="B54" s="71"/>
      <c r="C54" s="46"/>
      <c r="D54" s="26">
        <f t="shared" si="3"/>
        <v>0</v>
      </c>
      <c r="E54" s="26"/>
      <c r="F54" s="26"/>
      <c r="G54" s="29">
        <f t="shared" si="4"/>
        <v>0</v>
      </c>
      <c r="H54" s="52">
        <f t="shared" si="0"/>
        <v>0</v>
      </c>
      <c r="I54" s="38"/>
    </row>
    <row r="55" spans="1:9" s="39" customFormat="1" ht="12" customHeight="1">
      <c r="A55" s="55" t="s">
        <v>107</v>
      </c>
      <c r="B55" s="71"/>
      <c r="C55" s="45"/>
      <c r="D55" s="26">
        <f t="shared" si="3"/>
        <v>0</v>
      </c>
      <c r="E55" s="27"/>
      <c r="F55" s="27"/>
      <c r="G55" s="29">
        <f t="shared" si="4"/>
        <v>0</v>
      </c>
      <c r="H55" s="52">
        <f t="shared" si="0"/>
        <v>0</v>
      </c>
      <c r="I55" s="40"/>
    </row>
    <row r="56" spans="1:9" s="39" customFormat="1" ht="11.25" customHeight="1">
      <c r="A56" s="55" t="s">
        <v>108</v>
      </c>
      <c r="B56" s="71"/>
      <c r="C56" s="45"/>
      <c r="D56" s="26">
        <f t="shared" si="3"/>
        <v>0</v>
      </c>
      <c r="E56" s="27"/>
      <c r="F56" s="27"/>
      <c r="G56" s="29">
        <f t="shared" si="4"/>
        <v>0</v>
      </c>
      <c r="H56" s="52">
        <f t="shared" si="0"/>
        <v>0</v>
      </c>
      <c r="I56" s="40"/>
    </row>
    <row r="57" spans="1:9" s="39" customFormat="1" ht="12" customHeight="1">
      <c r="A57" s="55" t="s">
        <v>109</v>
      </c>
      <c r="B57" s="71"/>
      <c r="C57" s="45"/>
      <c r="D57" s="26">
        <f t="shared" si="3"/>
        <v>0</v>
      </c>
      <c r="E57" s="27"/>
      <c r="F57" s="27"/>
      <c r="G57" s="29">
        <f t="shared" si="4"/>
        <v>0</v>
      </c>
      <c r="H57" s="52">
        <f t="shared" si="0"/>
        <v>0</v>
      </c>
      <c r="I57" s="40"/>
    </row>
    <row r="58" spans="1:9" s="39" customFormat="1" ht="14.25">
      <c r="A58" s="59" t="s">
        <v>110</v>
      </c>
      <c r="B58" s="69">
        <v>226</v>
      </c>
      <c r="C58" s="100">
        <f>C59+C62+C63+C64+C65+C66+C67+C70</f>
        <v>0</v>
      </c>
      <c r="D58" s="100">
        <f>D59+D62+D63+D64+D65+D66+D67+D70</f>
        <v>0</v>
      </c>
      <c r="E58" s="100">
        <f>E59+E62+E63+E64+E65+E66+E67+E70</f>
        <v>0</v>
      </c>
      <c r="F58" s="100">
        <f>F59+F62+F63+F64+F65+F66+F67+F70</f>
        <v>0</v>
      </c>
      <c r="G58" s="100">
        <f>G59+G62+G63+G64+G65+G66+G67+G70</f>
        <v>0</v>
      </c>
      <c r="H58" s="52">
        <f t="shared" si="0"/>
        <v>0</v>
      </c>
      <c r="I58" s="40"/>
    </row>
    <row r="59" spans="1:9" s="37" customFormat="1" ht="38.25" customHeight="1">
      <c r="A59" s="76" t="s">
        <v>111</v>
      </c>
      <c r="B59" s="73" t="s">
        <v>48</v>
      </c>
      <c r="C59" s="100">
        <f>SUM(C60:C61)</f>
        <v>0</v>
      </c>
      <c r="D59" s="101">
        <f>SUM(D60:D61)</f>
        <v>0</v>
      </c>
      <c r="E59" s="101">
        <f>SUM(E60:E61)</f>
        <v>0</v>
      </c>
      <c r="F59" s="101">
        <f>SUM(F60:F61)</f>
        <v>0</v>
      </c>
      <c r="G59" s="102">
        <f>SUM(G60:G61)</f>
        <v>0</v>
      </c>
      <c r="H59" s="62">
        <f t="shared" si="0"/>
        <v>0</v>
      </c>
      <c r="I59" s="38"/>
    </row>
    <row r="60" spans="1:9" s="39" customFormat="1" ht="15" customHeight="1">
      <c r="A60" s="55" t="s">
        <v>112</v>
      </c>
      <c r="B60" s="71"/>
      <c r="C60" s="45"/>
      <c r="D60" s="26">
        <f aca="true" t="shared" si="5" ref="D60:D66">E60</f>
        <v>0</v>
      </c>
      <c r="E60" s="27"/>
      <c r="F60" s="27"/>
      <c r="G60" s="29">
        <f aca="true" t="shared" si="6" ref="G60:G66">E60-F60</f>
        <v>0</v>
      </c>
      <c r="H60" s="52">
        <f t="shared" si="0"/>
        <v>0</v>
      </c>
      <c r="I60" s="40"/>
    </row>
    <row r="61" spans="1:9" s="41" customFormat="1" ht="15" customHeight="1">
      <c r="A61" s="55" t="s">
        <v>113</v>
      </c>
      <c r="B61" s="71"/>
      <c r="C61" s="45"/>
      <c r="D61" s="26">
        <f t="shared" si="5"/>
        <v>0</v>
      </c>
      <c r="E61" s="27"/>
      <c r="F61" s="27"/>
      <c r="G61" s="29">
        <f t="shared" si="6"/>
        <v>0</v>
      </c>
      <c r="H61" s="51">
        <f t="shared" si="0"/>
        <v>0</v>
      </c>
      <c r="I61" s="42"/>
    </row>
    <row r="62" spans="1:9" s="41" customFormat="1" ht="15">
      <c r="A62" s="55" t="s">
        <v>114</v>
      </c>
      <c r="B62" s="71"/>
      <c r="C62" s="45"/>
      <c r="D62" s="26">
        <f t="shared" si="5"/>
        <v>0</v>
      </c>
      <c r="E62" s="26"/>
      <c r="F62" s="26"/>
      <c r="G62" s="29">
        <f t="shared" si="6"/>
        <v>0</v>
      </c>
      <c r="H62" s="51">
        <f t="shared" si="0"/>
        <v>0</v>
      </c>
      <c r="I62" s="42"/>
    </row>
    <row r="63" spans="1:9" s="39" customFormat="1" ht="11.25" customHeight="1">
      <c r="A63" s="55" t="s">
        <v>115</v>
      </c>
      <c r="B63" s="71"/>
      <c r="C63" s="45"/>
      <c r="D63" s="26">
        <f t="shared" si="5"/>
        <v>0</v>
      </c>
      <c r="E63" s="27"/>
      <c r="F63" s="27"/>
      <c r="G63" s="29">
        <f t="shared" si="6"/>
        <v>0</v>
      </c>
      <c r="H63" s="52">
        <f t="shared" si="0"/>
        <v>0</v>
      </c>
      <c r="I63" s="40"/>
    </row>
    <row r="64" spans="1:9" s="39" customFormat="1" ht="12" customHeight="1">
      <c r="A64" s="55" t="s">
        <v>116</v>
      </c>
      <c r="B64" s="71"/>
      <c r="C64" s="45"/>
      <c r="D64" s="26">
        <f t="shared" si="5"/>
        <v>0</v>
      </c>
      <c r="E64" s="27"/>
      <c r="F64" s="27"/>
      <c r="G64" s="29">
        <f t="shared" si="6"/>
        <v>0</v>
      </c>
      <c r="H64" s="52">
        <f t="shared" si="0"/>
        <v>0</v>
      </c>
      <c r="I64" s="40"/>
    </row>
    <row r="65" spans="1:9" s="39" customFormat="1" ht="15">
      <c r="A65" s="55" t="s">
        <v>117</v>
      </c>
      <c r="B65" s="71"/>
      <c r="C65" s="45"/>
      <c r="D65" s="26">
        <f t="shared" si="5"/>
        <v>0</v>
      </c>
      <c r="E65" s="27"/>
      <c r="F65" s="27"/>
      <c r="G65" s="29">
        <f t="shared" si="6"/>
        <v>0</v>
      </c>
      <c r="H65" s="52">
        <f t="shared" si="0"/>
        <v>0</v>
      </c>
      <c r="I65" s="40"/>
    </row>
    <row r="66" spans="1:9" s="41" customFormat="1" ht="24" customHeight="1">
      <c r="A66" s="80" t="s">
        <v>118</v>
      </c>
      <c r="B66" s="71"/>
      <c r="C66" s="45"/>
      <c r="D66" s="26">
        <f t="shared" si="5"/>
        <v>0</v>
      </c>
      <c r="E66" s="27"/>
      <c r="F66" s="27"/>
      <c r="G66" s="29">
        <f t="shared" si="6"/>
        <v>0</v>
      </c>
      <c r="H66" s="51">
        <f t="shared" si="0"/>
        <v>0</v>
      </c>
      <c r="I66" s="42"/>
    </row>
    <row r="67" spans="1:9" s="65" customFormat="1" ht="15">
      <c r="A67" s="61" t="s">
        <v>119</v>
      </c>
      <c r="B67" s="73" t="s">
        <v>56</v>
      </c>
      <c r="C67" s="100">
        <f>SUM(C68:C69)</f>
        <v>0</v>
      </c>
      <c r="D67" s="100">
        <f>SUM(D68:D69)</f>
        <v>0</v>
      </c>
      <c r="E67" s="100">
        <f>SUM(E68:E69)</f>
        <v>0</v>
      </c>
      <c r="F67" s="100">
        <f>SUM(F68:F69)</f>
        <v>0</v>
      </c>
      <c r="G67" s="100">
        <f>SUM(G68:G69)</f>
        <v>0</v>
      </c>
      <c r="H67" s="52">
        <f t="shared" si="0"/>
        <v>0</v>
      </c>
      <c r="I67" s="64"/>
    </row>
    <row r="68" spans="1:9" s="39" customFormat="1" ht="15">
      <c r="A68" s="55" t="s">
        <v>120</v>
      </c>
      <c r="B68" s="71"/>
      <c r="C68" s="45"/>
      <c r="D68" s="26">
        <f>E68</f>
        <v>0</v>
      </c>
      <c r="E68" s="27"/>
      <c r="F68" s="27"/>
      <c r="G68" s="29">
        <f>E68-F68</f>
        <v>0</v>
      </c>
      <c r="H68" s="52">
        <f t="shared" si="0"/>
        <v>0</v>
      </c>
      <c r="I68" s="40"/>
    </row>
    <row r="69" spans="1:9" s="41" customFormat="1" ht="12.75" customHeight="1">
      <c r="A69" s="55" t="s">
        <v>145</v>
      </c>
      <c r="B69" s="71"/>
      <c r="C69" s="45"/>
      <c r="D69" s="26">
        <f>E69</f>
        <v>0</v>
      </c>
      <c r="E69" s="26"/>
      <c r="F69" s="26"/>
      <c r="G69" s="29">
        <f>E69-F69</f>
        <v>0</v>
      </c>
      <c r="H69" s="51">
        <f t="shared" si="0"/>
        <v>0</v>
      </c>
      <c r="I69" s="42"/>
    </row>
    <row r="70" spans="1:11" s="39" customFormat="1" ht="14.25" customHeight="1">
      <c r="A70" s="55" t="s">
        <v>121</v>
      </c>
      <c r="B70" s="71"/>
      <c r="C70" s="45"/>
      <c r="D70" s="26">
        <f>E70</f>
        <v>0</v>
      </c>
      <c r="E70" s="27"/>
      <c r="F70" s="27"/>
      <c r="G70" s="29">
        <f>E70-F70</f>
        <v>0</v>
      </c>
      <c r="H70" s="52">
        <f t="shared" si="0"/>
        <v>0</v>
      </c>
      <c r="I70" s="40"/>
      <c r="K70" s="39" t="s">
        <v>19</v>
      </c>
    </row>
    <row r="71" spans="1:9" s="39" customFormat="1" ht="14.25">
      <c r="A71" s="60" t="s">
        <v>122</v>
      </c>
      <c r="B71" s="69">
        <v>240</v>
      </c>
      <c r="C71" s="100">
        <f>C72</f>
        <v>0</v>
      </c>
      <c r="D71" s="100">
        <f>D72</f>
        <v>0</v>
      </c>
      <c r="E71" s="100">
        <f>E72</f>
        <v>0</v>
      </c>
      <c r="F71" s="100">
        <f>F72</f>
        <v>0</v>
      </c>
      <c r="G71" s="100">
        <f>G72</f>
        <v>0</v>
      </c>
      <c r="H71" s="52">
        <f t="shared" si="0"/>
        <v>0</v>
      </c>
      <c r="I71" s="40"/>
    </row>
    <row r="72" spans="1:9" s="39" customFormat="1" ht="23.25" customHeight="1">
      <c r="A72" s="77" t="s">
        <v>123</v>
      </c>
      <c r="B72" s="72">
        <v>241</v>
      </c>
      <c r="C72" s="100">
        <f>SUM(C73:C73)</f>
        <v>0</v>
      </c>
      <c r="D72" s="101">
        <f>SUM(D73:D73)</f>
        <v>0</v>
      </c>
      <c r="E72" s="101">
        <f>SUM(E73:E73)</f>
        <v>0</v>
      </c>
      <c r="F72" s="101">
        <f>SUM(F73:F73)</f>
        <v>0</v>
      </c>
      <c r="G72" s="102">
        <f>SUM(G73:G73)</f>
        <v>0</v>
      </c>
      <c r="H72" s="52">
        <f t="shared" si="0"/>
        <v>0</v>
      </c>
      <c r="I72" s="40"/>
    </row>
    <row r="73" spans="1:9" s="23" customFormat="1" ht="15">
      <c r="A73" s="55" t="s">
        <v>124</v>
      </c>
      <c r="B73" s="71" t="s">
        <v>60</v>
      </c>
      <c r="C73" s="103"/>
      <c r="D73" s="26">
        <f>E73</f>
        <v>0</v>
      </c>
      <c r="E73" s="104"/>
      <c r="F73" s="104"/>
      <c r="G73" s="29">
        <f>E73-F73</f>
        <v>0</v>
      </c>
      <c r="H73" s="52">
        <f t="shared" si="0"/>
        <v>0</v>
      </c>
      <c r="I73" s="22"/>
    </row>
    <row r="74" spans="1:9" s="23" customFormat="1" ht="14.25">
      <c r="A74" s="60" t="s">
        <v>21</v>
      </c>
      <c r="B74" s="72">
        <v>260</v>
      </c>
      <c r="C74" s="105">
        <f>SUM(C75)</f>
        <v>0</v>
      </c>
      <c r="D74" s="105">
        <f>SUM(D75)</f>
        <v>0</v>
      </c>
      <c r="E74" s="105">
        <f>SUM(E75)</f>
        <v>0</v>
      </c>
      <c r="F74" s="105">
        <f>SUM(F75)</f>
        <v>0</v>
      </c>
      <c r="G74" s="105">
        <f>SUM(G75)</f>
        <v>0</v>
      </c>
      <c r="H74" s="51"/>
      <c r="I74" s="22"/>
    </row>
    <row r="75" spans="1:8" ht="15" customHeight="1">
      <c r="A75" s="58" t="s">
        <v>125</v>
      </c>
      <c r="B75" s="72">
        <v>262</v>
      </c>
      <c r="C75" s="100">
        <f>SUM(C76:C77)</f>
        <v>0</v>
      </c>
      <c r="D75" s="101">
        <f>SUM(D76:D77)</f>
        <v>0</v>
      </c>
      <c r="E75" s="101">
        <f>SUM(E76:E77)</f>
        <v>0</v>
      </c>
      <c r="F75" s="101">
        <f>SUM(F76:F77)</f>
        <v>0</v>
      </c>
      <c r="G75" s="102">
        <f>SUM(G76:G77)</f>
        <v>0</v>
      </c>
      <c r="H75" s="52">
        <f aca="true" t="shared" si="7" ref="H75:H93">C75-E75</f>
        <v>0</v>
      </c>
    </row>
    <row r="76" spans="1:8" ht="12.75" customHeight="1">
      <c r="A76" s="55" t="s">
        <v>126</v>
      </c>
      <c r="B76" s="71"/>
      <c r="C76" s="106"/>
      <c r="D76" s="26">
        <f>E76</f>
        <v>0</v>
      </c>
      <c r="E76" s="107"/>
      <c r="F76" s="27"/>
      <c r="G76" s="29">
        <f>E76-F76</f>
        <v>0</v>
      </c>
      <c r="H76" s="52">
        <f t="shared" si="7"/>
        <v>0</v>
      </c>
    </row>
    <row r="77" spans="1:8" ht="12" customHeight="1">
      <c r="A77" s="55" t="s">
        <v>22</v>
      </c>
      <c r="B77" s="71"/>
      <c r="C77" s="106"/>
      <c r="D77" s="26">
        <f>E77</f>
        <v>0</v>
      </c>
      <c r="E77" s="107"/>
      <c r="F77" s="27"/>
      <c r="G77" s="29">
        <f>E77-F77</f>
        <v>0</v>
      </c>
      <c r="H77" s="52">
        <f t="shared" si="7"/>
        <v>0</v>
      </c>
    </row>
    <row r="78" spans="1:9" ht="14.25">
      <c r="A78" s="59" t="s">
        <v>127</v>
      </c>
      <c r="B78" s="69">
        <v>290</v>
      </c>
      <c r="C78" s="100">
        <f>SUM(C79:C82)</f>
        <v>0</v>
      </c>
      <c r="D78" s="101">
        <f>SUM(D79:D82)</f>
        <v>0</v>
      </c>
      <c r="E78" s="101">
        <f>SUM(E79:E82)</f>
        <v>0</v>
      </c>
      <c r="F78" s="101">
        <f>SUM(F79:F82)</f>
        <v>0</v>
      </c>
      <c r="G78" s="102">
        <f>SUM(G79:G82)</f>
        <v>0</v>
      </c>
      <c r="H78" s="52">
        <f t="shared" si="7"/>
        <v>0</v>
      </c>
      <c r="I78" s="21"/>
    </row>
    <row r="79" spans="1:8" ht="27" customHeight="1">
      <c r="A79" s="79" t="s">
        <v>128</v>
      </c>
      <c r="B79" s="71"/>
      <c r="C79" s="106"/>
      <c r="D79" s="95">
        <f>E79</f>
        <v>0</v>
      </c>
      <c r="E79" s="107"/>
      <c r="F79" s="27"/>
      <c r="G79" s="29">
        <f>E79-F79</f>
        <v>0</v>
      </c>
      <c r="H79" s="52">
        <f t="shared" si="7"/>
        <v>0</v>
      </c>
    </row>
    <row r="80" spans="1:8" ht="25.5" customHeight="1">
      <c r="A80" s="79" t="s">
        <v>129</v>
      </c>
      <c r="B80" s="71"/>
      <c r="C80" s="106"/>
      <c r="D80" s="26">
        <f>E80</f>
        <v>0</v>
      </c>
      <c r="E80" s="107"/>
      <c r="F80" s="27"/>
      <c r="G80" s="29">
        <f>E80-F80</f>
        <v>0</v>
      </c>
      <c r="H80" s="52">
        <f t="shared" si="7"/>
        <v>0</v>
      </c>
    </row>
    <row r="81" spans="1:8" ht="29.25" customHeight="1">
      <c r="A81" s="55" t="s">
        <v>130</v>
      </c>
      <c r="B81" s="71"/>
      <c r="C81" s="106"/>
      <c r="D81" s="26">
        <f>E81</f>
        <v>0</v>
      </c>
      <c r="E81" s="107"/>
      <c r="F81" s="27"/>
      <c r="G81" s="29">
        <f>E81-F81</f>
        <v>0</v>
      </c>
      <c r="H81" s="52">
        <f t="shared" si="7"/>
        <v>0</v>
      </c>
    </row>
    <row r="82" spans="1:11" s="2" customFormat="1" ht="15">
      <c r="A82" s="55" t="s">
        <v>131</v>
      </c>
      <c r="B82" s="71"/>
      <c r="C82" s="106"/>
      <c r="D82" s="26">
        <f>E82</f>
        <v>0</v>
      </c>
      <c r="E82" s="107"/>
      <c r="F82" s="27"/>
      <c r="G82" s="29">
        <f>E82-F82</f>
        <v>0</v>
      </c>
      <c r="H82" s="52">
        <f t="shared" si="7"/>
        <v>0</v>
      </c>
      <c r="J82"/>
      <c r="K82"/>
    </row>
    <row r="83" spans="1:11" s="2" customFormat="1" ht="14.25">
      <c r="A83" s="60" t="s">
        <v>132</v>
      </c>
      <c r="B83" s="69">
        <v>300</v>
      </c>
      <c r="C83" s="100">
        <f>C84+C86</f>
        <v>70876</v>
      </c>
      <c r="D83" s="100">
        <f>D84+D86</f>
        <v>70876</v>
      </c>
      <c r="E83" s="100">
        <f>E84+E86</f>
        <v>70876</v>
      </c>
      <c r="F83" s="100">
        <f>F84+F86</f>
        <v>70876</v>
      </c>
      <c r="G83" s="100">
        <f>G84+G86</f>
        <v>0</v>
      </c>
      <c r="H83" s="52">
        <f t="shared" si="7"/>
        <v>0</v>
      </c>
      <c r="J83"/>
      <c r="K83"/>
    </row>
    <row r="84" spans="1:11" s="2" customFormat="1" ht="15" customHeight="1">
      <c r="A84" s="58" t="s">
        <v>133</v>
      </c>
      <c r="B84" s="72">
        <v>310</v>
      </c>
      <c r="C84" s="100">
        <f>C85</f>
        <v>70876</v>
      </c>
      <c r="D84" s="100">
        <f>D85</f>
        <v>70876</v>
      </c>
      <c r="E84" s="100">
        <f>E85</f>
        <v>70876</v>
      </c>
      <c r="F84" s="100">
        <f>F85</f>
        <v>70876</v>
      </c>
      <c r="G84" s="100">
        <f>G85</f>
        <v>0</v>
      </c>
      <c r="H84" s="52">
        <f t="shared" si="7"/>
        <v>0</v>
      </c>
      <c r="J84"/>
      <c r="K84"/>
    </row>
    <row r="85" spans="1:11" s="2" customFormat="1" ht="15.75" customHeight="1">
      <c r="A85" s="55" t="s">
        <v>134</v>
      </c>
      <c r="B85" s="71"/>
      <c r="C85" s="106">
        <v>70876</v>
      </c>
      <c r="D85" s="26">
        <f>E85</f>
        <v>70876</v>
      </c>
      <c r="E85" s="97">
        <v>70876</v>
      </c>
      <c r="F85" s="27">
        <v>70876</v>
      </c>
      <c r="G85" s="29">
        <f>E85-F85</f>
        <v>0</v>
      </c>
      <c r="H85" s="52">
        <f t="shared" si="7"/>
        <v>0</v>
      </c>
      <c r="J85"/>
      <c r="K85"/>
    </row>
    <row r="86" spans="1:11" s="2" customFormat="1" ht="12.75" customHeight="1">
      <c r="A86" s="58" t="s">
        <v>135</v>
      </c>
      <c r="B86" s="72">
        <v>340</v>
      </c>
      <c r="C86" s="100">
        <f>SUM(C87)</f>
        <v>0</v>
      </c>
      <c r="D86" s="101">
        <f>SUM(D87)</f>
        <v>0</v>
      </c>
      <c r="E86" s="101">
        <f>SUM(E87)</f>
        <v>0</v>
      </c>
      <c r="F86" s="101">
        <f>SUM(F87)</f>
        <v>0</v>
      </c>
      <c r="G86" s="102">
        <f>SUM(G87)</f>
        <v>0</v>
      </c>
      <c r="H86" s="52">
        <f t="shared" si="7"/>
        <v>0</v>
      </c>
      <c r="J86"/>
      <c r="K86"/>
    </row>
    <row r="87" spans="1:11" s="2" customFormat="1" ht="12" customHeight="1">
      <c r="A87" s="58" t="s">
        <v>136</v>
      </c>
      <c r="B87" s="72" t="s">
        <v>68</v>
      </c>
      <c r="C87" s="100">
        <f>SUM(C88:C93)</f>
        <v>0</v>
      </c>
      <c r="D87" s="101">
        <f>SUM(D88:D93)</f>
        <v>0</v>
      </c>
      <c r="E87" s="101">
        <f>SUM(E88:E93)</f>
        <v>0</v>
      </c>
      <c r="F87" s="101">
        <f>SUM(F88:F93)</f>
        <v>0</v>
      </c>
      <c r="G87" s="102">
        <f>SUM(G88:G93)</f>
        <v>0</v>
      </c>
      <c r="H87" s="52">
        <f t="shared" si="7"/>
        <v>0</v>
      </c>
      <c r="J87"/>
      <c r="K87"/>
    </row>
    <row r="88" spans="1:11" s="2" customFormat="1" ht="15" customHeight="1">
      <c r="A88" s="55" t="s">
        <v>137</v>
      </c>
      <c r="B88" s="71"/>
      <c r="C88" s="106"/>
      <c r="D88" s="26">
        <f aca="true" t="shared" si="8" ref="D88:D93">E88</f>
        <v>0</v>
      </c>
      <c r="E88" s="107"/>
      <c r="F88" s="27"/>
      <c r="G88" s="29">
        <f aca="true" t="shared" si="9" ref="G88:G93">E88-F88</f>
        <v>0</v>
      </c>
      <c r="H88" s="52">
        <f t="shared" si="7"/>
        <v>0</v>
      </c>
      <c r="J88"/>
      <c r="K88"/>
    </row>
    <row r="89" spans="1:11" s="2" customFormat="1" ht="15">
      <c r="A89" s="55" t="s">
        <v>138</v>
      </c>
      <c r="B89" s="71"/>
      <c r="C89" s="106"/>
      <c r="D89" s="26">
        <f t="shared" si="8"/>
        <v>0</v>
      </c>
      <c r="E89" s="107"/>
      <c r="F89" s="27"/>
      <c r="G89" s="29">
        <f t="shared" si="9"/>
        <v>0</v>
      </c>
      <c r="H89" s="52">
        <f t="shared" si="7"/>
        <v>0</v>
      </c>
      <c r="J89"/>
      <c r="K89"/>
    </row>
    <row r="90" spans="1:11" s="2" customFormat="1" ht="15">
      <c r="A90" s="55" t="s">
        <v>139</v>
      </c>
      <c r="B90" s="71"/>
      <c r="C90" s="106"/>
      <c r="D90" s="26">
        <f t="shared" si="8"/>
        <v>0</v>
      </c>
      <c r="E90" s="107"/>
      <c r="F90" s="27"/>
      <c r="G90" s="29">
        <f t="shared" si="9"/>
        <v>0</v>
      </c>
      <c r="H90" s="52">
        <f t="shared" si="7"/>
        <v>0</v>
      </c>
      <c r="J90"/>
      <c r="K90"/>
    </row>
    <row r="91" spans="1:11" s="2" customFormat="1" ht="15">
      <c r="A91" s="55" t="s">
        <v>140</v>
      </c>
      <c r="B91" s="71"/>
      <c r="C91" s="106"/>
      <c r="D91" s="26">
        <f t="shared" si="8"/>
        <v>0</v>
      </c>
      <c r="E91" s="107"/>
      <c r="F91" s="27"/>
      <c r="G91" s="29">
        <f t="shared" si="9"/>
        <v>0</v>
      </c>
      <c r="H91" s="52">
        <f t="shared" si="7"/>
        <v>0</v>
      </c>
      <c r="J91"/>
      <c r="K91"/>
    </row>
    <row r="92" spans="1:11" s="2" customFormat="1" ht="15">
      <c r="A92" s="55" t="s">
        <v>141</v>
      </c>
      <c r="B92" s="71"/>
      <c r="C92" s="106"/>
      <c r="D92" s="94">
        <f t="shared" si="8"/>
        <v>0</v>
      </c>
      <c r="E92" s="107"/>
      <c r="F92" s="27"/>
      <c r="G92" s="29">
        <f t="shared" si="9"/>
        <v>0</v>
      </c>
      <c r="H92" s="52">
        <f t="shared" si="7"/>
        <v>0</v>
      </c>
      <c r="J92"/>
      <c r="K92"/>
    </row>
    <row r="93" spans="1:11" s="2" customFormat="1" ht="15.75" thickBot="1">
      <c r="A93" s="56" t="s">
        <v>142</v>
      </c>
      <c r="B93" s="74"/>
      <c r="C93" s="108"/>
      <c r="D93" s="26">
        <f t="shared" si="8"/>
        <v>0</v>
      </c>
      <c r="E93" s="122"/>
      <c r="F93" s="110"/>
      <c r="G93" s="28">
        <f t="shared" si="9"/>
        <v>0</v>
      </c>
      <c r="H93" s="52">
        <f t="shared" si="7"/>
        <v>0</v>
      </c>
      <c r="J93"/>
      <c r="K93"/>
    </row>
    <row r="94" spans="1:11" s="2" customFormat="1" ht="14.25" customHeight="1">
      <c r="A94" s="87"/>
      <c r="B94" s="84"/>
      <c r="C94" s="88"/>
      <c r="D94" s="91"/>
      <c r="E94" s="90"/>
      <c r="F94" s="88"/>
      <c r="G94" s="89"/>
      <c r="H94" s="52"/>
      <c r="J94"/>
      <c r="K94"/>
    </row>
    <row r="95" ht="12.75" hidden="1"/>
    <row r="96" spans="1:11" s="2" customFormat="1" ht="15.75">
      <c r="A96" s="82" t="s">
        <v>203</v>
      </c>
      <c r="B96" s="19"/>
      <c r="C96"/>
      <c r="D96" s="83" t="s">
        <v>189</v>
      </c>
      <c r="E96" s="83"/>
      <c r="F96" s="85"/>
      <c r="G96" s="1"/>
      <c r="H96"/>
      <c r="J96"/>
      <c r="K96"/>
    </row>
    <row r="97" spans="1:11" s="2" customFormat="1" ht="15" customHeight="1">
      <c r="A97" s="84" t="s">
        <v>143</v>
      </c>
      <c r="B97" s="19"/>
      <c r="C97"/>
      <c r="D97"/>
      <c r="E97" s="128" t="s">
        <v>143</v>
      </c>
      <c r="F97" s="128"/>
      <c r="G97"/>
      <c r="H97"/>
      <c r="J97"/>
      <c r="K97"/>
    </row>
    <row r="98" spans="1:6" ht="15">
      <c r="A98" s="84"/>
      <c r="E98" s="84"/>
      <c r="F98" s="84"/>
    </row>
    <row r="99" ht="12.75">
      <c r="A99" t="s">
        <v>144</v>
      </c>
    </row>
  </sheetData>
  <sheetProtection/>
  <mergeCells count="4">
    <mergeCell ref="A1:F3"/>
    <mergeCell ref="A5:D5"/>
    <mergeCell ref="E97:F97"/>
    <mergeCell ref="B12:E12"/>
  </mergeCells>
  <printOptions/>
  <pageMargins left="0.5905511811023623" right="0" top="0.31496062992125984" bottom="0.1968503937007874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work42</dc:creator>
  <cp:keywords/>
  <dc:description/>
  <cp:lastModifiedBy>СОШ №23</cp:lastModifiedBy>
  <cp:lastPrinted>2014-01-13T09:22:48Z</cp:lastPrinted>
  <dcterms:created xsi:type="dcterms:W3CDTF">2008-01-23T09:17:07Z</dcterms:created>
  <dcterms:modified xsi:type="dcterms:W3CDTF">2014-01-13T09:23:40Z</dcterms:modified>
  <cp:category/>
  <cp:version/>
  <cp:contentType/>
  <cp:contentStatus/>
</cp:coreProperties>
</file>